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96" yWindow="552" windowWidth="9420" windowHeight="4080"/>
  </bookViews>
  <sheets>
    <sheet name="Městské obvody" sheetId="2" r:id="rId1"/>
    <sheet name="Městské obvody - zjednodušená" sheetId="1" r:id="rId2"/>
    <sheet name="Obce" sheetId="4" r:id="rId3"/>
    <sheet name="Obce - zjednodušená" sheetId="3" r:id="rId4"/>
  </sheets>
  <calcPr calcId="145621"/>
</workbook>
</file>

<file path=xl/calcChain.xml><?xml version="1.0" encoding="utf-8"?>
<calcChain xmlns="http://schemas.openxmlformats.org/spreadsheetml/2006/main">
  <c r="B8" i="1" l="1"/>
  <c r="F8" i="1"/>
  <c r="B9" i="1"/>
  <c r="F9" i="1"/>
  <c r="B10" i="1"/>
  <c r="F10" i="1"/>
  <c r="B11" i="1"/>
  <c r="F11" i="1"/>
  <c r="B12" i="1"/>
  <c r="F12" i="1"/>
  <c r="B13" i="1"/>
  <c r="F13" i="1"/>
  <c r="B14" i="1"/>
  <c r="F14" i="1"/>
  <c r="B15" i="1"/>
  <c r="F15" i="1"/>
  <c r="B16" i="1"/>
  <c r="F16" i="1"/>
  <c r="B17" i="1"/>
  <c r="F17" i="1"/>
  <c r="B18" i="1"/>
  <c r="F18" i="1"/>
  <c r="B19" i="1"/>
  <c r="F19" i="1"/>
  <c r="B20" i="1"/>
  <c r="F20" i="1"/>
  <c r="B21" i="1"/>
  <c r="F21" i="1"/>
  <c r="B22" i="1"/>
  <c r="F22" i="1"/>
  <c r="B23" i="1"/>
  <c r="F23" i="1"/>
  <c r="B24" i="1"/>
  <c r="F24" i="1"/>
  <c r="B25" i="1"/>
  <c r="F25" i="1"/>
  <c r="B26" i="1"/>
  <c r="F26" i="1"/>
  <c r="B27" i="1"/>
  <c r="F27" i="1"/>
  <c r="B28" i="1"/>
  <c r="F28" i="1"/>
  <c r="B29" i="1"/>
  <c r="F29" i="1"/>
  <c r="B30" i="1"/>
  <c r="F30" i="1"/>
  <c r="L7" i="4" l="1"/>
  <c r="M7" i="4"/>
  <c r="L8" i="4"/>
  <c r="M8" i="4"/>
  <c r="L9" i="4"/>
  <c r="M9" i="4"/>
  <c r="L10" i="4"/>
  <c r="M10" i="4"/>
  <c r="L11" i="4"/>
  <c r="M11" i="4"/>
  <c r="L12" i="4"/>
  <c r="M12" i="4"/>
  <c r="L13" i="4"/>
  <c r="M13" i="4"/>
  <c r="L14" i="4"/>
  <c r="M14" i="4"/>
  <c r="L15" i="4"/>
  <c r="M15" i="4"/>
  <c r="L16" i="4"/>
  <c r="M16" i="4"/>
  <c r="L17" i="4"/>
  <c r="M17" i="4"/>
  <c r="L18" i="4"/>
  <c r="M18" i="4"/>
  <c r="L8" i="2" l="1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7" i="2"/>
  <c r="L30" i="2" l="1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7" i="2"/>
  <c r="N18" i="4" l="1"/>
  <c r="N17" i="4"/>
  <c r="N16" i="4"/>
  <c r="N15" i="4"/>
  <c r="N14" i="4"/>
  <c r="N13" i="4"/>
  <c r="N12" i="4"/>
  <c r="N11" i="4"/>
  <c r="N10" i="4"/>
  <c r="N9" i="4"/>
  <c r="N8" i="4"/>
  <c r="N7" i="4"/>
  <c r="N29" i="2" l="1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D31" i="1" l="1"/>
  <c r="F30" i="2" l="1"/>
  <c r="B8" i="3"/>
  <c r="F8" i="3"/>
  <c r="F9" i="3"/>
  <c r="F10" i="3"/>
  <c r="F11" i="3"/>
  <c r="F12" i="3"/>
  <c r="F13" i="3"/>
  <c r="F14" i="3"/>
  <c r="F15" i="3"/>
  <c r="F16" i="3"/>
  <c r="F17" i="3"/>
  <c r="F18" i="3"/>
  <c r="F19" i="3"/>
  <c r="F19" i="4"/>
  <c r="L19" i="4"/>
  <c r="E31" i="1"/>
  <c r="E20" i="3"/>
  <c r="B9" i="3"/>
  <c r="B10" i="3"/>
  <c r="B11" i="3"/>
  <c r="B12" i="3"/>
  <c r="B13" i="3"/>
  <c r="B14" i="3"/>
  <c r="B15" i="3"/>
  <c r="B16" i="3"/>
  <c r="B17" i="3"/>
  <c r="B18" i="3"/>
  <c r="B19" i="3"/>
  <c r="D20" i="3"/>
  <c r="C31" i="1"/>
  <c r="E30" i="2"/>
  <c r="G30" i="2"/>
  <c r="H30" i="2"/>
  <c r="I30" i="2"/>
  <c r="J30" i="2"/>
  <c r="K30" i="2"/>
  <c r="M19" i="4"/>
  <c r="K19" i="4"/>
  <c r="J19" i="4"/>
  <c r="I19" i="4"/>
  <c r="H19" i="4"/>
  <c r="G19" i="4"/>
  <c r="E19" i="4"/>
  <c r="D19" i="4"/>
  <c r="C19" i="4"/>
  <c r="B19" i="4"/>
  <c r="D30" i="2"/>
  <c r="C30" i="2"/>
  <c r="B30" i="2"/>
  <c r="C20" i="3"/>
  <c r="F20" i="3" l="1"/>
  <c r="N30" i="2"/>
  <c r="N19" i="4"/>
  <c r="B31" i="1"/>
  <c r="F31" i="1"/>
  <c r="B20" i="3"/>
  <c r="M30" i="2"/>
</calcChain>
</file>

<file path=xl/sharedStrings.xml><?xml version="1.0" encoding="utf-8"?>
<sst xmlns="http://schemas.openxmlformats.org/spreadsheetml/2006/main" count="148" uniqueCount="119">
  <si>
    <t>POČET OBYVATEL PŘIHLÁŠENÝCH K POBYTU V OBCÍCH SPRÁVNÍHO</t>
  </si>
  <si>
    <t>občané</t>
  </si>
  <si>
    <t>celkem</t>
  </si>
  <si>
    <t xml:space="preserve"> OBCE</t>
  </si>
  <si>
    <t>mladší</t>
  </si>
  <si>
    <t>od</t>
  </si>
  <si>
    <t>cizinci</t>
  </si>
  <si>
    <t>15 let</t>
  </si>
  <si>
    <t>občanů</t>
  </si>
  <si>
    <t>obyvatel</t>
  </si>
  <si>
    <t xml:space="preserve"> Čavisov</t>
  </si>
  <si>
    <t xml:space="preserve"> Dolní Lhota</t>
  </si>
  <si>
    <t xml:space="preserve"> Horní Lhota</t>
  </si>
  <si>
    <t xml:space="preserve"> Klimkovice</t>
  </si>
  <si>
    <t xml:space="preserve"> Olbramice</t>
  </si>
  <si>
    <t xml:space="preserve"> Stará Ves nad Ondřejnicí</t>
  </si>
  <si>
    <t xml:space="preserve"> Šenov</t>
  </si>
  <si>
    <t xml:space="preserve"> Václavovice</t>
  </si>
  <si>
    <t xml:space="preserve"> Velká Polom</t>
  </si>
  <si>
    <t xml:space="preserve"> Vratimov </t>
  </si>
  <si>
    <t xml:space="preserve"> Vřesina</t>
  </si>
  <si>
    <t xml:space="preserve"> Zbyslavice</t>
  </si>
  <si>
    <t xml:space="preserve"> Celkem</t>
  </si>
  <si>
    <t xml:space="preserve"> Název městského obvodu Ostrava</t>
  </si>
  <si>
    <t>Občané ČR</t>
  </si>
  <si>
    <t>Muži 15+</t>
  </si>
  <si>
    <t>Ženy 15+</t>
  </si>
  <si>
    <t>Celkem</t>
  </si>
  <si>
    <t>Hošťálkovice</t>
  </si>
  <si>
    <t>Hrabová</t>
  </si>
  <si>
    <t>Krásné Pole</t>
  </si>
  <si>
    <t>Lhotka</t>
  </si>
  <si>
    <t>Mariánské Hory a Hulváky</t>
  </si>
  <si>
    <t>Martinov</t>
  </si>
  <si>
    <t>Michálkovice</t>
  </si>
  <si>
    <t>Moravská Ostrava a Přívoz</t>
  </si>
  <si>
    <t>Nová Bělá</t>
  </si>
  <si>
    <t>Nová Ves</t>
  </si>
  <si>
    <t>Ostrava-Jih</t>
  </si>
  <si>
    <t>Petřkovice</t>
  </si>
  <si>
    <t>Plesná</t>
  </si>
  <si>
    <t>Polanka nad Odrou</t>
  </si>
  <si>
    <t>Poruba</t>
  </si>
  <si>
    <t>Proskovice</t>
  </si>
  <si>
    <t>Pustkovec</t>
  </si>
  <si>
    <t>Radvanice a Bartovice</t>
  </si>
  <si>
    <t>Slezská Ostrava</t>
  </si>
  <si>
    <t>Stará Bělá</t>
  </si>
  <si>
    <t>Svinov</t>
  </si>
  <si>
    <t>Třebovice</t>
  </si>
  <si>
    <t>Vítkovice</t>
  </si>
  <si>
    <t>CELKEM OSTRAVA</t>
  </si>
  <si>
    <t>Vysvětlivky</t>
  </si>
  <si>
    <t>15+ … počet osob starších 15 let</t>
  </si>
  <si>
    <t>Čavisov</t>
  </si>
  <si>
    <t>Dolní Lhota</t>
  </si>
  <si>
    <t>Horní Lhota</t>
  </si>
  <si>
    <t>Klimkovice</t>
  </si>
  <si>
    <t>Olbramice</t>
  </si>
  <si>
    <t>Šenov</t>
  </si>
  <si>
    <t>Václavovice</t>
  </si>
  <si>
    <t>Velká Polom</t>
  </si>
  <si>
    <t>Vratimov</t>
  </si>
  <si>
    <t>Vřesina</t>
  </si>
  <si>
    <t>Zbyslavice</t>
  </si>
  <si>
    <t>CELKEM OBCE</t>
  </si>
  <si>
    <t>Cizinci (včetně EU i ne EU)</t>
  </si>
  <si>
    <t>Muži</t>
  </si>
  <si>
    <t>Ženy</t>
  </si>
  <si>
    <t xml:space="preserve">Obyvatel </t>
  </si>
  <si>
    <t>Název obce</t>
  </si>
  <si>
    <t>Obyvatel</t>
  </si>
  <si>
    <t>POČET OBYVATEL PŘIHLÁŠENÝCH K POBYTU</t>
  </si>
  <si>
    <t xml:space="preserve"> Městské obvody</t>
  </si>
  <si>
    <t xml:space="preserve"> Hošťálkovice</t>
  </si>
  <si>
    <t xml:space="preserve"> Hrabová</t>
  </si>
  <si>
    <t xml:space="preserve"> Krásné Pole</t>
  </si>
  <si>
    <t xml:space="preserve"> Lhotka</t>
  </si>
  <si>
    <t xml:space="preserve"> Mariánské Hory a Hulváky</t>
  </si>
  <si>
    <t xml:space="preserve"> Martinov</t>
  </si>
  <si>
    <t xml:space="preserve"> Michálkovice</t>
  </si>
  <si>
    <t xml:space="preserve"> Moravská Ostrava a Přívoz</t>
  </si>
  <si>
    <t xml:space="preserve"> Nová Bělá</t>
  </si>
  <si>
    <t xml:space="preserve"> Nová Ves</t>
  </si>
  <si>
    <t xml:space="preserve"> Ostrava-Jih </t>
  </si>
  <si>
    <t xml:space="preserve"> Petřkovice</t>
  </si>
  <si>
    <t xml:space="preserve"> Plesná</t>
  </si>
  <si>
    <t xml:space="preserve"> Polanka nad Odrou</t>
  </si>
  <si>
    <t xml:space="preserve"> Poruba</t>
  </si>
  <si>
    <t xml:space="preserve"> Proskovice</t>
  </si>
  <si>
    <t xml:space="preserve"> Pustkovec</t>
  </si>
  <si>
    <t xml:space="preserve"> Radvanice a Bartovice</t>
  </si>
  <si>
    <t xml:space="preserve"> Slezská Ostrava</t>
  </si>
  <si>
    <t xml:space="preserve"> Stará Bělá</t>
  </si>
  <si>
    <t xml:space="preserve"> Svinov</t>
  </si>
  <si>
    <t xml:space="preserve"> Třebovice</t>
  </si>
  <si>
    <t xml:space="preserve"> Vítkovice</t>
  </si>
  <si>
    <t>Stará Ves nad Ondřejnicí</t>
  </si>
  <si>
    <t xml:space="preserve">        POČET OBYVATEL, KTEŘÍ SE PŘIHLÁSILI K TRVALÉMU POBYTU NEBO MAJÍ PODLE  ZVLÁŠTNÍCH PRÁVNÍCH PŘEDPISŮ </t>
  </si>
  <si>
    <t xml:space="preserve"> </t>
  </si>
  <si>
    <t>Cizinci</t>
  </si>
  <si>
    <t>Muži do 15</t>
  </si>
  <si>
    <t>Ženy  do 15</t>
  </si>
  <si>
    <t>Celkem 15+</t>
  </si>
  <si>
    <t>Ženy do 15</t>
  </si>
  <si>
    <t xml:space="preserve">Celkem </t>
  </si>
  <si>
    <t xml:space="preserve">  POČET OBYVATEL, KTEŘÍ SE PŘIHLÁSILI K TRVALÉMU POBYTU NEBO MAJÍ PODLE  ZVLÁŠTNÍCH PRÁVNÍCH PŘEDPISŮ </t>
  </si>
  <si>
    <t>Celkem do 15</t>
  </si>
  <si>
    <t>z toho 15+</t>
  </si>
  <si>
    <t xml:space="preserve"> z toho 15+</t>
  </si>
  <si>
    <t xml:space="preserve"> z toho do 15</t>
  </si>
  <si>
    <t>z toho muži       15+</t>
  </si>
  <si>
    <t>z toho ženy   15+</t>
  </si>
  <si>
    <t>z toho muži    15+</t>
  </si>
  <si>
    <t>z toho ženy 15+</t>
  </si>
  <si>
    <t>OBVODU  STATUTÁRNÍHO MĚSTA OSTRAVY KE DNI 01.01.2019</t>
  </si>
  <si>
    <t xml:space="preserve">        POVOLEN POBYT V ÚZEMNÍM OBVODU STATUTÁRNÍHO MĚSTA OSTRAVY KE DNI 01.01.2019</t>
  </si>
  <si>
    <t xml:space="preserve"> NA ÚZEMÍ STATUTÁRNÍHO MĚSTA OSTRAVY KE DNI 01.01.2019</t>
  </si>
  <si>
    <t xml:space="preserve">  POVOLEN POBYT V OBCÍCH SPRÁVNÍHO OBVODU STATUTÁRNÍHO MĚSTA OSTRAVY KE DNI 01.01.2019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</si>
</sst>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3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 CE"/>
      <family val="2"/>
      <charset val="238"/>
    </font>
    <font>
      <sz val="8"/>
      <name val="Arial CE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u/>
      <sz val="8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 CE"/>
      <family val="2"/>
      <charset val="238"/>
    </font>
    <font>
      <sz val="11"/>
      <name val="Arial"/>
      <family val="2"/>
      <charset val="238"/>
    </font>
    <font>
      <b/>
      <sz val="11"/>
      <name val="Arial CE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</fills>
  <borders count="9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8" fillId="0" borderId="0"/>
    <xf numFmtId="0" fontId="3" fillId="0" borderId="0"/>
    <xf numFmtId="0" fontId="2" fillId="0" borderId="0"/>
    <xf numFmtId="0" fontId="1" fillId="0" borderId="0"/>
  </cellStyleXfs>
  <cellXfs count="196">
    <xf numFmtId="0" fontId="0" fillId="0" borderId="0" xfId="0"/>
    <xf numFmtId="0" fontId="10" fillId="0" borderId="0" xfId="0" applyFont="1"/>
    <xf numFmtId="0" fontId="10" fillId="0" borderId="0" xfId="0" applyFont="1" applyAlignment="1">
      <alignment wrapText="1"/>
    </xf>
    <xf numFmtId="3" fontId="0" fillId="0" borderId="0" xfId="0" applyNumberFormat="1"/>
    <xf numFmtId="0" fontId="13" fillId="0" borderId="0" xfId="0" applyFont="1"/>
    <xf numFmtId="0" fontId="10" fillId="0" borderId="0" xfId="0" applyFont="1" applyFill="1" applyBorder="1"/>
    <xf numFmtId="0" fontId="9" fillId="0" borderId="0" xfId="0" applyFont="1" applyAlignment="1"/>
    <xf numFmtId="0" fontId="0" fillId="0" borderId="0" xfId="0" applyAlignment="1">
      <alignment horizontal="right" vertic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9" xfId="0" applyFont="1" applyFill="1" applyBorder="1"/>
    <xf numFmtId="0" fontId="8" fillId="3" borderId="10" xfId="0" applyFont="1" applyFill="1" applyBorder="1"/>
    <xf numFmtId="0" fontId="6" fillId="3" borderId="11" xfId="0" applyFont="1" applyFill="1" applyBorder="1" applyAlignment="1">
      <alignment wrapText="1"/>
    </xf>
    <xf numFmtId="0" fontId="7" fillId="3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6" fillId="2" borderId="16" xfId="0" applyFont="1" applyFill="1" applyBorder="1"/>
    <xf numFmtId="0" fontId="6" fillId="4" borderId="17" xfId="0" applyFont="1" applyFill="1" applyBorder="1"/>
    <xf numFmtId="0" fontId="6" fillId="2" borderId="18" xfId="0" applyFont="1" applyFill="1" applyBorder="1"/>
    <xf numFmtId="0" fontId="6" fillId="4" borderId="19" xfId="0" applyFont="1" applyFill="1" applyBorder="1" applyAlignment="1">
      <alignment horizontal="center"/>
    </xf>
    <xf numFmtId="0" fontId="6" fillId="2" borderId="16" xfId="0" applyFont="1" applyFill="1" applyBorder="1" applyAlignment="1">
      <alignment wrapText="1"/>
    </xf>
    <xf numFmtId="0" fontId="16" fillId="5" borderId="12" xfId="0" applyFont="1" applyFill="1" applyBorder="1"/>
    <xf numFmtId="3" fontId="17" fillId="5" borderId="20" xfId="0" applyNumberFormat="1" applyFont="1" applyFill="1" applyBorder="1"/>
    <xf numFmtId="3" fontId="17" fillId="5" borderId="21" xfId="0" applyNumberFormat="1" applyFont="1" applyFill="1" applyBorder="1"/>
    <xf numFmtId="3" fontId="17" fillId="5" borderId="22" xfId="0" applyNumberFormat="1" applyFont="1" applyFill="1" applyBorder="1"/>
    <xf numFmtId="3" fontId="17" fillId="5" borderId="23" xfId="0" applyNumberFormat="1" applyFont="1" applyFill="1" applyBorder="1"/>
    <xf numFmtId="3" fontId="17" fillId="5" borderId="24" xfId="0" applyNumberFormat="1" applyFont="1" applyFill="1" applyBorder="1"/>
    <xf numFmtId="0" fontId="6" fillId="2" borderId="16" xfId="0" applyFont="1" applyFill="1" applyBorder="1" applyAlignment="1">
      <alignment horizontal="justify" wrapText="1"/>
    </xf>
    <xf numFmtId="0" fontId="6" fillId="2" borderId="26" xfId="0" applyFont="1" applyFill="1" applyBorder="1" applyAlignment="1">
      <alignment horizontal="justify" wrapText="1"/>
    </xf>
    <xf numFmtId="0" fontId="6" fillId="2" borderId="26" xfId="0" applyFont="1" applyFill="1" applyBorder="1" applyAlignment="1">
      <alignment wrapText="1"/>
    </xf>
    <xf numFmtId="3" fontId="5" fillId="4" borderId="27" xfId="0" applyNumberFormat="1" applyFont="1" applyFill="1" applyBorder="1" applyAlignment="1">
      <alignment horizontal="right"/>
    </xf>
    <xf numFmtId="3" fontId="5" fillId="4" borderId="28" xfId="0" applyNumberFormat="1" applyFont="1" applyFill="1" applyBorder="1" applyAlignment="1">
      <alignment horizontal="right"/>
    </xf>
    <xf numFmtId="3" fontId="5" fillId="4" borderId="29" xfId="0" applyNumberFormat="1" applyFont="1" applyFill="1" applyBorder="1" applyAlignment="1">
      <alignment horizontal="right"/>
    </xf>
    <xf numFmtId="3" fontId="17" fillId="5" borderId="30" xfId="0" applyNumberFormat="1" applyFont="1" applyFill="1" applyBorder="1"/>
    <xf numFmtId="3" fontId="17" fillId="5" borderId="31" xfId="0" applyNumberFormat="1" applyFont="1" applyFill="1" applyBorder="1"/>
    <xf numFmtId="0" fontId="6" fillId="5" borderId="25" xfId="0" applyFont="1" applyFill="1" applyBorder="1" applyAlignment="1">
      <alignment wrapText="1"/>
    </xf>
    <xf numFmtId="0" fontId="14" fillId="5" borderId="25" xfId="0" applyFont="1" applyFill="1" applyBorder="1"/>
    <xf numFmtId="0" fontId="6" fillId="2" borderId="3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33" xfId="0" applyFont="1" applyFill="1" applyBorder="1"/>
    <xf numFmtId="0" fontId="7" fillId="3" borderId="34" xfId="0" applyFont="1" applyFill="1" applyBorder="1" applyAlignment="1">
      <alignment horizontal="center"/>
    </xf>
    <xf numFmtId="0" fontId="19" fillId="4" borderId="35" xfId="0" applyFont="1" applyFill="1" applyBorder="1" applyAlignment="1">
      <alignment wrapText="1"/>
    </xf>
    <xf numFmtId="3" fontId="5" fillId="4" borderId="20" xfId="0" applyNumberFormat="1" applyFont="1" applyFill="1" applyBorder="1"/>
    <xf numFmtId="3" fontId="5" fillId="4" borderId="30" xfId="0" applyNumberFormat="1" applyFont="1" applyFill="1" applyBorder="1"/>
    <xf numFmtId="3" fontId="5" fillId="4" borderId="31" xfId="0" applyNumberFormat="1" applyFont="1" applyFill="1" applyBorder="1" applyAlignment="1">
      <alignment horizontal="right"/>
    </xf>
    <xf numFmtId="3" fontId="5" fillId="4" borderId="36" xfId="0" applyNumberFormat="1" applyFont="1" applyFill="1" applyBorder="1" applyAlignment="1">
      <alignment horizontal="right"/>
    </xf>
    <xf numFmtId="0" fontId="21" fillId="4" borderId="37" xfId="0" applyFont="1" applyFill="1" applyBorder="1" applyAlignment="1">
      <alignment horizontal="center"/>
    </xf>
    <xf numFmtId="0" fontId="21" fillId="4" borderId="19" xfId="0" applyFont="1" applyFill="1" applyBorder="1" applyAlignment="1">
      <alignment horizontal="center"/>
    </xf>
    <xf numFmtId="0" fontId="0" fillId="0" borderId="0" xfId="0" applyBorder="1"/>
    <xf numFmtId="0" fontId="11" fillId="4" borderId="41" xfId="0" applyFont="1" applyFill="1" applyBorder="1"/>
    <xf numFmtId="0" fontId="11" fillId="4" borderId="42" xfId="0" applyFont="1" applyFill="1" applyBorder="1"/>
    <xf numFmtId="0" fontId="11" fillId="4" borderId="43" xfId="0" applyFont="1" applyFill="1" applyBorder="1"/>
    <xf numFmtId="3" fontId="21" fillId="4" borderId="44" xfId="0" applyNumberFormat="1" applyFont="1" applyFill="1" applyBorder="1"/>
    <xf numFmtId="0" fontId="10" fillId="4" borderId="47" xfId="0" applyFont="1" applyFill="1" applyBorder="1" applyAlignment="1">
      <alignment horizontal="center" wrapText="1"/>
    </xf>
    <xf numFmtId="0" fontId="10" fillId="4" borderId="47" xfId="0" applyFont="1" applyFill="1" applyBorder="1" applyAlignment="1">
      <alignment horizontal="center"/>
    </xf>
    <xf numFmtId="0" fontId="10" fillId="6" borderId="47" xfId="0" applyFont="1" applyFill="1" applyBorder="1" applyAlignment="1">
      <alignment horizontal="center"/>
    </xf>
    <xf numFmtId="0" fontId="10" fillId="4" borderId="49" xfId="0" applyFont="1" applyFill="1" applyBorder="1" applyAlignment="1">
      <alignment horizontal="center"/>
    </xf>
    <xf numFmtId="0" fontId="0" fillId="0" borderId="52" xfId="0" applyBorder="1"/>
    <xf numFmtId="0" fontId="0" fillId="0" borderId="54" xfId="0" applyBorder="1"/>
    <xf numFmtId="0" fontId="0" fillId="0" borderId="47" xfId="0" applyBorder="1"/>
    <xf numFmtId="0" fontId="0" fillId="0" borderId="51" xfId="0" applyBorder="1"/>
    <xf numFmtId="0" fontId="20" fillId="0" borderId="55" xfId="0" applyFont="1" applyBorder="1"/>
    <xf numFmtId="0" fontId="20" fillId="0" borderId="56" xfId="0" applyFont="1" applyBorder="1"/>
    <xf numFmtId="0" fontId="20" fillId="6" borderId="56" xfId="0" applyFont="1" applyFill="1" applyBorder="1"/>
    <xf numFmtId="0" fontId="20" fillId="0" borderId="58" xfId="0" applyFont="1" applyBorder="1"/>
    <xf numFmtId="0" fontId="20" fillId="0" borderId="59" xfId="0" applyFont="1" applyBorder="1"/>
    <xf numFmtId="0" fontId="20" fillId="0" borderId="60" xfId="0" applyFont="1" applyBorder="1"/>
    <xf numFmtId="0" fontId="20" fillId="0" borderId="52" xfId="0" applyFont="1" applyBorder="1"/>
    <xf numFmtId="0" fontId="20" fillId="6" borderId="52" xfId="0" applyFont="1" applyFill="1" applyBorder="1"/>
    <xf numFmtId="0" fontId="20" fillId="0" borderId="61" xfId="0" applyFont="1" applyBorder="1"/>
    <xf numFmtId="0" fontId="20" fillId="0" borderId="54" xfId="0" applyFont="1" applyBorder="1"/>
    <xf numFmtId="0" fontId="20" fillId="0" borderId="49" xfId="0" applyFont="1" applyBorder="1"/>
    <xf numFmtId="0" fontId="20" fillId="0" borderId="47" xfId="0" applyFont="1" applyBorder="1"/>
    <xf numFmtId="0" fontId="20" fillId="6" borderId="47" xfId="0" applyFont="1" applyFill="1" applyBorder="1"/>
    <xf numFmtId="0" fontId="20" fillId="0" borderId="50" xfId="0" applyFont="1" applyBorder="1"/>
    <xf numFmtId="0" fontId="20" fillId="0" borderId="51" xfId="0" applyFont="1" applyBorder="1"/>
    <xf numFmtId="3" fontId="23" fillId="0" borderId="55" xfId="1" applyNumberFormat="1" applyFont="1" applyBorder="1"/>
    <xf numFmtId="0" fontId="23" fillId="0" borderId="57" xfId="0" applyFont="1" applyBorder="1"/>
    <xf numFmtId="0" fontId="23" fillId="7" borderId="56" xfId="0" applyFont="1" applyFill="1" applyBorder="1"/>
    <xf numFmtId="3" fontId="23" fillId="0" borderId="60" xfId="1" applyNumberFormat="1" applyFont="1" applyBorder="1"/>
    <xf numFmtId="0" fontId="23" fillId="0" borderId="53" xfId="0" applyFont="1" applyBorder="1"/>
    <xf numFmtId="0" fontId="23" fillId="7" borderId="52" xfId="0" applyFont="1" applyFill="1" applyBorder="1"/>
    <xf numFmtId="3" fontId="23" fillId="0" borderId="62" xfId="1" applyNumberFormat="1" applyFont="1" applyBorder="1"/>
    <xf numFmtId="0" fontId="23" fillId="0" borderId="48" xfId="0" applyFont="1" applyBorder="1"/>
    <xf numFmtId="0" fontId="23" fillId="7" borderId="47" xfId="0" applyFont="1" applyFill="1" applyBorder="1"/>
    <xf numFmtId="0" fontId="10" fillId="8" borderId="63" xfId="0" applyFont="1" applyFill="1" applyBorder="1" applyAlignment="1">
      <alignment horizontal="center" vertical="center"/>
    </xf>
    <xf numFmtId="0" fontId="15" fillId="8" borderId="64" xfId="0" applyFont="1" applyFill="1" applyBorder="1"/>
    <xf numFmtId="0" fontId="15" fillId="8" borderId="11" xfId="0" applyFont="1" applyFill="1" applyBorder="1"/>
    <xf numFmtId="0" fontId="10" fillId="8" borderId="68" xfId="0" applyFont="1" applyFill="1" applyBorder="1" applyAlignment="1">
      <alignment horizontal="center" vertical="center"/>
    </xf>
    <xf numFmtId="0" fontId="10" fillId="8" borderId="63" xfId="0" applyFont="1" applyFill="1" applyBorder="1" applyAlignment="1">
      <alignment horizontal="center" vertical="center" wrapText="1"/>
    </xf>
    <xf numFmtId="0" fontId="0" fillId="8" borderId="52" xfId="0" applyFill="1" applyBorder="1"/>
    <xf numFmtId="0" fontId="0" fillId="0" borderId="72" xfId="0" applyBorder="1"/>
    <xf numFmtId="0" fontId="0" fillId="8" borderId="47" xfId="0" applyFill="1" applyBorder="1"/>
    <xf numFmtId="0" fontId="0" fillId="0" borderId="73" xfId="0" applyBorder="1"/>
    <xf numFmtId="3" fontId="17" fillId="5" borderId="35" xfId="0" applyNumberFormat="1" applyFont="1" applyFill="1" applyBorder="1"/>
    <xf numFmtId="0" fontId="0" fillId="0" borderId="74" xfId="0" applyBorder="1"/>
    <xf numFmtId="0" fontId="0" fillId="8" borderId="74" xfId="0" applyFill="1" applyBorder="1"/>
    <xf numFmtId="0" fontId="0" fillId="0" borderId="75" xfId="0" applyBorder="1"/>
    <xf numFmtId="0" fontId="15" fillId="8" borderId="77" xfId="0" applyFont="1" applyFill="1" applyBorder="1"/>
    <xf numFmtId="0" fontId="7" fillId="5" borderId="40" xfId="0" applyFont="1" applyFill="1" applyBorder="1"/>
    <xf numFmtId="0" fontId="7" fillId="5" borderId="78" xfId="0" applyFont="1" applyFill="1" applyBorder="1" applyAlignment="1">
      <alignment horizontal="center"/>
    </xf>
    <xf numFmtId="0" fontId="7" fillId="3" borderId="39" xfId="0" applyFont="1" applyFill="1" applyBorder="1" applyAlignment="1">
      <alignment horizontal="center"/>
    </xf>
    <xf numFmtId="0" fontId="7" fillId="3" borderId="40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78" xfId="0" applyFont="1" applyFill="1" applyBorder="1"/>
    <xf numFmtId="0" fontId="6" fillId="3" borderId="64" xfId="0" applyFont="1" applyFill="1" applyBorder="1" applyAlignment="1">
      <alignment wrapText="1"/>
    </xf>
    <xf numFmtId="0" fontId="6" fillId="3" borderId="77" xfId="0" applyFont="1" applyFill="1" applyBorder="1" applyAlignment="1">
      <alignment wrapText="1"/>
    </xf>
    <xf numFmtId="3" fontId="23" fillId="0" borderId="71" xfId="0" applyNumberFormat="1" applyFont="1" applyBorder="1"/>
    <xf numFmtId="0" fontId="23" fillId="0" borderId="74" xfId="0" applyFont="1" applyBorder="1"/>
    <xf numFmtId="0" fontId="23" fillId="7" borderId="74" xfId="0" applyFont="1" applyFill="1" applyBorder="1"/>
    <xf numFmtId="0" fontId="23" fillId="7" borderId="75" xfId="0" applyFont="1" applyFill="1" applyBorder="1"/>
    <xf numFmtId="3" fontId="23" fillId="0" borderId="54" xfId="0" applyNumberFormat="1" applyFont="1" applyBorder="1"/>
    <xf numFmtId="0" fontId="23" fillId="0" borderId="52" xfId="0" applyFont="1" applyBorder="1"/>
    <xf numFmtId="0" fontId="23" fillId="7" borderId="72" xfId="0" applyFont="1" applyFill="1" applyBorder="1"/>
    <xf numFmtId="3" fontId="23" fillId="0" borderId="51" xfId="0" applyNumberFormat="1" applyFont="1" applyBorder="1"/>
    <xf numFmtId="0" fontId="23" fillId="0" borderId="47" xfId="0" applyFont="1" applyBorder="1"/>
    <xf numFmtId="0" fontId="23" fillId="7" borderId="73" xfId="0" applyFont="1" applyFill="1" applyBorder="1"/>
    <xf numFmtId="3" fontId="5" fillId="5" borderId="44" xfId="0" applyNumberFormat="1" applyFont="1" applyFill="1" applyBorder="1" applyAlignment="1">
      <alignment horizontal="right"/>
    </xf>
    <xf numFmtId="3" fontId="5" fillId="5" borderId="45" xfId="0" applyNumberFormat="1" applyFont="1" applyFill="1" applyBorder="1" applyAlignment="1">
      <alignment horizontal="right"/>
    </xf>
    <xf numFmtId="3" fontId="5" fillId="5" borderId="46" xfId="0" applyNumberFormat="1" applyFont="1" applyFill="1" applyBorder="1" applyAlignment="1">
      <alignment horizontal="right"/>
    </xf>
    <xf numFmtId="3" fontId="5" fillId="5" borderId="79" xfId="0" applyNumberFormat="1" applyFont="1" applyFill="1" applyBorder="1"/>
    <xf numFmtId="3" fontId="5" fillId="5" borderId="30" xfId="0" applyNumberFormat="1" applyFont="1" applyFill="1" applyBorder="1"/>
    <xf numFmtId="3" fontId="5" fillId="5" borderId="20" xfId="0" applyNumberFormat="1" applyFont="1" applyFill="1" applyBorder="1"/>
    <xf numFmtId="3" fontId="24" fillId="5" borderId="21" xfId="0" applyNumberFormat="1" applyFont="1" applyFill="1" applyBorder="1"/>
    <xf numFmtId="3" fontId="5" fillId="5" borderId="25" xfId="0" applyNumberFormat="1" applyFont="1" applyFill="1" applyBorder="1" applyAlignment="1">
      <alignment horizontal="right"/>
    </xf>
    <xf numFmtId="0" fontId="0" fillId="0" borderId="82" xfId="0" applyBorder="1"/>
    <xf numFmtId="0" fontId="0" fillId="0" borderId="83" xfId="0" applyBorder="1"/>
    <xf numFmtId="0" fontId="0" fillId="0" borderId="84" xfId="0" applyBorder="1"/>
    <xf numFmtId="3" fontId="20" fillId="0" borderId="52" xfId="0" applyNumberFormat="1" applyFont="1" applyBorder="1"/>
    <xf numFmtId="3" fontId="20" fillId="0" borderId="54" xfId="0" applyNumberFormat="1" applyFont="1" applyBorder="1"/>
    <xf numFmtId="0" fontId="10" fillId="4" borderId="51" xfId="0" applyFont="1" applyFill="1" applyBorder="1" applyAlignment="1">
      <alignment horizontal="center" wrapText="1"/>
    </xf>
    <xf numFmtId="0" fontId="10" fillId="6" borderId="47" xfId="0" applyFont="1" applyFill="1" applyBorder="1" applyAlignment="1">
      <alignment horizontal="center" wrapText="1"/>
    </xf>
    <xf numFmtId="0" fontId="10" fillId="8" borderId="69" xfId="0" applyFont="1" applyFill="1" applyBorder="1" applyAlignment="1">
      <alignment horizontal="center" vertical="center" wrapText="1"/>
    </xf>
    <xf numFmtId="3" fontId="3" fillId="0" borderId="52" xfId="2" applyNumberFormat="1" applyBorder="1"/>
    <xf numFmtId="3" fontId="3" fillId="0" borderId="52" xfId="2" applyNumberFormat="1" applyBorder="1"/>
    <xf numFmtId="3" fontId="25" fillId="8" borderId="52" xfId="2" applyNumberFormat="1" applyFont="1" applyFill="1" applyBorder="1"/>
    <xf numFmtId="3" fontId="3" fillId="0" borderId="52" xfId="2" applyNumberFormat="1" applyBorder="1"/>
    <xf numFmtId="3" fontId="3" fillId="0" borderId="52" xfId="2" applyNumberFormat="1" applyBorder="1"/>
    <xf numFmtId="3" fontId="3" fillId="0" borderId="52" xfId="2" applyNumberFormat="1" applyBorder="1"/>
    <xf numFmtId="3" fontId="3" fillId="0" borderId="53" xfId="2" applyNumberFormat="1" applyBorder="1"/>
    <xf numFmtId="0" fontId="16" fillId="5" borderId="9" xfId="0" applyFont="1" applyFill="1" applyBorder="1" applyAlignment="1">
      <alignment horizontal="center" vertical="center"/>
    </xf>
    <xf numFmtId="3" fontId="3" fillId="9" borderId="85" xfId="2" applyNumberFormat="1" applyFill="1" applyBorder="1"/>
    <xf numFmtId="3" fontId="21" fillId="4" borderId="40" xfId="0" applyNumberFormat="1" applyFont="1" applyFill="1" applyBorder="1"/>
    <xf numFmtId="0" fontId="12" fillId="4" borderId="86" xfId="0" applyFont="1" applyFill="1" applyBorder="1" applyAlignment="1">
      <alignment horizontal="left" vertical="center"/>
    </xf>
    <xf numFmtId="3" fontId="22" fillId="4" borderId="87" xfId="0" applyNumberFormat="1" applyFont="1" applyFill="1" applyBorder="1" applyAlignment="1">
      <alignment horizontal="right" vertical="center"/>
    </xf>
    <xf numFmtId="3" fontId="22" fillId="4" borderId="88" xfId="0" applyNumberFormat="1" applyFont="1" applyFill="1" applyBorder="1" applyAlignment="1">
      <alignment horizontal="right" vertical="center"/>
    </xf>
    <xf numFmtId="3" fontId="22" fillId="4" borderId="89" xfId="0" applyNumberFormat="1" applyFont="1" applyFill="1" applyBorder="1" applyAlignment="1">
      <alignment horizontal="right" vertical="center"/>
    </xf>
    <xf numFmtId="3" fontId="22" fillId="4" borderId="90" xfId="0" applyNumberFormat="1" applyFont="1" applyFill="1" applyBorder="1" applyAlignment="1">
      <alignment horizontal="right" vertical="center"/>
    </xf>
    <xf numFmtId="3" fontId="22" fillId="4" borderId="91" xfId="0" applyNumberFormat="1" applyFont="1" applyFill="1" applyBorder="1" applyAlignment="1">
      <alignment horizontal="right" vertical="center"/>
    </xf>
    <xf numFmtId="0" fontId="10" fillId="4" borderId="50" xfId="0" applyFont="1" applyFill="1" applyBorder="1" applyAlignment="1">
      <alignment horizontal="center" wrapText="1"/>
    </xf>
    <xf numFmtId="0" fontId="10" fillId="4" borderId="48" xfId="0" applyFont="1" applyFill="1" applyBorder="1" applyAlignment="1">
      <alignment horizontal="center" wrapText="1"/>
    </xf>
    <xf numFmtId="0" fontId="10" fillId="8" borderId="70" xfId="0" applyFont="1" applyFill="1" applyBorder="1" applyAlignment="1">
      <alignment horizontal="center" vertical="center" wrapText="1"/>
    </xf>
    <xf numFmtId="0" fontId="10" fillId="8" borderId="7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0" fillId="6" borderId="74" xfId="0" applyFont="1" applyFill="1" applyBorder="1"/>
    <xf numFmtId="0" fontId="20" fillId="0" borderId="93" xfId="0" applyFont="1" applyBorder="1"/>
    <xf numFmtId="0" fontId="20" fillId="6" borderId="94" xfId="0" applyFont="1" applyFill="1" applyBorder="1"/>
    <xf numFmtId="0" fontId="20" fillId="0" borderId="95" xfId="0" applyFont="1" applyBorder="1"/>
    <xf numFmtId="3" fontId="3" fillId="9" borderId="96" xfId="2" applyNumberFormat="1" applyFill="1" applyBorder="1"/>
    <xf numFmtId="3" fontId="26" fillId="9" borderId="5" xfId="2" applyNumberFormat="1" applyFont="1" applyFill="1" applyBorder="1"/>
    <xf numFmtId="3" fontId="3" fillId="9" borderId="92" xfId="2" applyNumberFormat="1" applyFill="1" applyBorder="1"/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5" borderId="40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10" fillId="0" borderId="0" xfId="0" applyFont="1" applyAlignment="1">
      <alignment wrapText="1"/>
    </xf>
    <xf numFmtId="0" fontId="1" fillId="0" borderId="52" xfId="4" applyNumberFormat="1" applyBorder="1"/>
    <xf numFmtId="3" fontId="21" fillId="4" borderId="89" xfId="0" applyNumberFormat="1" applyFont="1" applyFill="1" applyBorder="1" applyAlignment="1">
      <alignment vertical="center"/>
    </xf>
    <xf numFmtId="0" fontId="1" fillId="0" borderId="52" xfId="4" applyNumberFormat="1" applyBorder="1"/>
    <xf numFmtId="0" fontId="10" fillId="4" borderId="80" xfId="0" applyFont="1" applyFill="1" applyBorder="1" applyAlignment="1">
      <alignment horizontal="center" wrapText="1"/>
    </xf>
    <xf numFmtId="0" fontId="10" fillId="4" borderId="38" xfId="0" applyFont="1" applyFill="1" applyBorder="1" applyAlignment="1">
      <alignment horizontal="center" wrapText="1"/>
    </xf>
    <xf numFmtId="0" fontId="10" fillId="4" borderId="81" xfId="0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0" fontId="11" fillId="4" borderId="97" xfId="0" applyFont="1" applyFill="1" applyBorder="1" applyAlignment="1">
      <alignment horizontal="center" vertical="center" wrapText="1"/>
    </xf>
    <xf numFmtId="0" fontId="11" fillId="4" borderId="9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10" fillId="8" borderId="66" xfId="0" applyFont="1" applyFill="1" applyBorder="1" applyAlignment="1">
      <alignment horizontal="center" wrapText="1"/>
    </xf>
    <xf numFmtId="0" fontId="9" fillId="0" borderId="0" xfId="0" applyFont="1" applyAlignment="1"/>
    <xf numFmtId="0" fontId="4" fillId="8" borderId="12" xfId="0" applyFont="1" applyFill="1" applyBorder="1" applyAlignment="1"/>
    <xf numFmtId="0" fontId="10" fillId="8" borderId="10" xfId="0" applyFont="1" applyFill="1" applyBorder="1" applyAlignment="1"/>
    <xf numFmtId="0" fontId="10" fillId="8" borderId="65" xfId="0" applyFont="1" applyFill="1" applyBorder="1" applyAlignment="1">
      <alignment horizontal="center" wrapText="1"/>
    </xf>
    <xf numFmtId="0" fontId="10" fillId="8" borderId="67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</cellXfs>
  <cellStyles count="5">
    <cellStyle name="Normální" xfId="0" builtinId="0"/>
    <cellStyle name="Normální 2" xfId="2"/>
    <cellStyle name="Normální 3" xfId="4"/>
    <cellStyle name="Normální 4" xfId="3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9"/>
  <sheetViews>
    <sheetView tabSelected="1" workbookViewId="0">
      <selection activeCell="L9" sqref="L9"/>
    </sheetView>
  </sheetViews>
  <sheetFormatPr defaultRowHeight="13.2" x14ac:dyDescent="0.25"/>
  <cols>
    <col min="1" max="1" width="21" customWidth="1"/>
    <col min="2" max="2" width="7" customWidth="1"/>
    <col min="3" max="3" width="6.6640625" customWidth="1"/>
    <col min="4" max="4" width="6.44140625" customWidth="1"/>
    <col min="5" max="5" width="6.6640625" customWidth="1"/>
    <col min="6" max="6" width="6.88671875" customWidth="1"/>
    <col min="7" max="7" width="6.5546875" customWidth="1"/>
    <col min="8" max="9" width="5.44140625" customWidth="1"/>
    <col min="10" max="11" width="5.33203125" customWidth="1"/>
    <col min="12" max="13" width="6.33203125" customWidth="1"/>
    <col min="14" max="14" width="8.44140625" customWidth="1"/>
  </cols>
  <sheetData>
    <row r="2" spans="1:17" ht="15" customHeight="1" x14ac:dyDescent="0.25">
      <c r="A2" s="170" t="s">
        <v>98</v>
      </c>
      <c r="B2" s="170"/>
      <c r="C2" s="170"/>
      <c r="D2" s="170"/>
      <c r="E2" s="170"/>
      <c r="F2" s="170"/>
      <c r="G2" s="170"/>
      <c r="H2" s="170"/>
      <c r="I2" s="170"/>
      <c r="J2" s="171"/>
      <c r="K2" s="171"/>
      <c r="L2" s="171"/>
      <c r="M2" s="171"/>
      <c r="N2" s="171"/>
      <c r="O2" s="171"/>
      <c r="P2" s="171"/>
      <c r="Q2" s="171"/>
    </row>
    <row r="3" spans="1:17" ht="15" customHeight="1" x14ac:dyDescent="0.25">
      <c r="A3" s="170" t="s">
        <v>116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1"/>
      <c r="P3" s="171"/>
      <c r="Q3" s="171"/>
    </row>
    <row r="4" spans="1:17" ht="7.5" customHeight="1" thickBot="1" x14ac:dyDescent="0.3">
      <c r="A4" s="1"/>
      <c r="B4" s="1"/>
      <c r="C4" s="1"/>
      <c r="D4" s="178"/>
      <c r="E4" s="178"/>
      <c r="F4" s="1"/>
      <c r="G4" s="1"/>
      <c r="H4" s="1"/>
    </row>
    <row r="5" spans="1:17" ht="14.25" customHeight="1" thickTop="1" x14ac:dyDescent="0.25">
      <c r="A5" s="186" t="s">
        <v>23</v>
      </c>
      <c r="B5" s="182" t="s">
        <v>24</v>
      </c>
      <c r="C5" s="183"/>
      <c r="D5" s="183"/>
      <c r="E5" s="183"/>
      <c r="F5" s="183"/>
      <c r="G5" s="184"/>
      <c r="H5" s="182" t="s">
        <v>66</v>
      </c>
      <c r="I5" s="183"/>
      <c r="J5" s="183"/>
      <c r="K5" s="183"/>
      <c r="L5" s="183"/>
      <c r="M5" s="184"/>
      <c r="N5" s="54" t="s">
        <v>71</v>
      </c>
    </row>
    <row r="6" spans="1:17" ht="31.8" thickBot="1" x14ac:dyDescent="0.3">
      <c r="A6" s="187"/>
      <c r="B6" s="64" t="s">
        <v>67</v>
      </c>
      <c r="C6" s="61" t="s">
        <v>111</v>
      </c>
      <c r="D6" s="62" t="s">
        <v>68</v>
      </c>
      <c r="E6" s="61" t="s">
        <v>112</v>
      </c>
      <c r="F6" s="63" t="s">
        <v>27</v>
      </c>
      <c r="G6" s="157" t="s">
        <v>109</v>
      </c>
      <c r="H6" s="138" t="s">
        <v>25</v>
      </c>
      <c r="I6" s="61" t="s">
        <v>101</v>
      </c>
      <c r="J6" s="61" t="s">
        <v>26</v>
      </c>
      <c r="K6" s="61" t="s">
        <v>102</v>
      </c>
      <c r="L6" s="139" t="s">
        <v>105</v>
      </c>
      <c r="M6" s="158" t="s">
        <v>110</v>
      </c>
      <c r="N6" s="55" t="s">
        <v>2</v>
      </c>
    </row>
    <row r="7" spans="1:17" ht="13.5" customHeight="1" x14ac:dyDescent="0.25">
      <c r="A7" s="57" t="s">
        <v>28</v>
      </c>
      <c r="B7" s="69">
        <v>825</v>
      </c>
      <c r="C7" s="70">
        <v>695</v>
      </c>
      <c r="D7" s="70">
        <v>860</v>
      </c>
      <c r="E7" s="70">
        <v>752</v>
      </c>
      <c r="F7" s="71">
        <v>1685</v>
      </c>
      <c r="G7" s="72">
        <v>1447</v>
      </c>
      <c r="H7" s="73">
        <v>9</v>
      </c>
      <c r="I7" s="70">
        <v>2</v>
      </c>
      <c r="J7" s="70">
        <v>9</v>
      </c>
      <c r="K7" s="70">
        <v>4</v>
      </c>
      <c r="L7" s="71">
        <f>H7+I7+J7+K7</f>
        <v>24</v>
      </c>
      <c r="M7" s="72">
        <f>I7+K7</f>
        <v>6</v>
      </c>
      <c r="N7" s="60">
        <f>F7+L7</f>
        <v>1709</v>
      </c>
    </row>
    <row r="8" spans="1:17" ht="13.5" customHeight="1" x14ac:dyDescent="0.25">
      <c r="A8" s="58" t="s">
        <v>29</v>
      </c>
      <c r="B8" s="74">
        <v>1864</v>
      </c>
      <c r="C8" s="75">
        <v>1596</v>
      </c>
      <c r="D8" s="75">
        <v>1916</v>
      </c>
      <c r="E8" s="75">
        <v>1666</v>
      </c>
      <c r="F8" s="76">
        <v>3780</v>
      </c>
      <c r="G8" s="77">
        <v>3262</v>
      </c>
      <c r="H8" s="78">
        <v>55</v>
      </c>
      <c r="I8" s="75">
        <v>2</v>
      </c>
      <c r="J8" s="75">
        <v>34</v>
      </c>
      <c r="K8" s="75">
        <v>1</v>
      </c>
      <c r="L8" s="76">
        <f t="shared" ref="L8:L29" si="0">H8+I8+J8+K8</f>
        <v>92</v>
      </c>
      <c r="M8" s="77">
        <f t="shared" ref="M8:M29" si="1">I8+K8</f>
        <v>3</v>
      </c>
      <c r="N8" s="60">
        <f t="shared" ref="N8:N30" si="2">F8+L8</f>
        <v>3872</v>
      </c>
    </row>
    <row r="9" spans="1:17" ht="13.5" customHeight="1" x14ac:dyDescent="0.25">
      <c r="A9" s="58" t="s">
        <v>30</v>
      </c>
      <c r="B9" s="74">
        <v>1318</v>
      </c>
      <c r="C9" s="75">
        <v>1095</v>
      </c>
      <c r="D9" s="75">
        <v>1378</v>
      </c>
      <c r="E9" s="75">
        <v>1183</v>
      </c>
      <c r="F9" s="76">
        <v>2696</v>
      </c>
      <c r="G9" s="77">
        <v>2278</v>
      </c>
      <c r="H9" s="78">
        <v>15</v>
      </c>
      <c r="I9" s="75">
        <v>3</v>
      </c>
      <c r="J9" s="75">
        <v>9</v>
      </c>
      <c r="K9" s="75">
        <v>2</v>
      </c>
      <c r="L9" s="76">
        <f t="shared" si="0"/>
        <v>29</v>
      </c>
      <c r="M9" s="77">
        <f t="shared" si="1"/>
        <v>5</v>
      </c>
      <c r="N9" s="60">
        <f t="shared" si="2"/>
        <v>2725</v>
      </c>
      <c r="O9" s="56"/>
    </row>
    <row r="10" spans="1:17" ht="13.5" customHeight="1" x14ac:dyDescent="0.25">
      <c r="A10" s="58" t="s">
        <v>31</v>
      </c>
      <c r="B10" s="74">
        <v>656</v>
      </c>
      <c r="C10" s="75">
        <v>548</v>
      </c>
      <c r="D10" s="75">
        <v>707</v>
      </c>
      <c r="E10" s="75">
        <v>591</v>
      </c>
      <c r="F10" s="76">
        <v>1363</v>
      </c>
      <c r="G10" s="77">
        <v>1139</v>
      </c>
      <c r="H10" s="78">
        <v>3</v>
      </c>
      <c r="I10" s="75"/>
      <c r="J10" s="75">
        <v>5</v>
      </c>
      <c r="K10" s="75"/>
      <c r="L10" s="76">
        <f t="shared" si="0"/>
        <v>8</v>
      </c>
      <c r="M10" s="77">
        <f t="shared" si="1"/>
        <v>0</v>
      </c>
      <c r="N10" s="60">
        <f t="shared" si="2"/>
        <v>1371</v>
      </c>
    </row>
    <row r="11" spans="1:17" ht="13.5" customHeight="1" x14ac:dyDescent="0.25">
      <c r="A11" s="58" t="s">
        <v>32</v>
      </c>
      <c r="B11" s="74">
        <v>5715</v>
      </c>
      <c r="C11" s="75">
        <v>4837</v>
      </c>
      <c r="D11" s="75">
        <v>6050</v>
      </c>
      <c r="E11" s="75">
        <v>5253</v>
      </c>
      <c r="F11" s="76">
        <v>11765</v>
      </c>
      <c r="G11" s="77">
        <v>10090</v>
      </c>
      <c r="H11" s="78">
        <v>445</v>
      </c>
      <c r="I11" s="75">
        <v>18</v>
      </c>
      <c r="J11" s="75">
        <v>170</v>
      </c>
      <c r="K11" s="75">
        <v>27</v>
      </c>
      <c r="L11" s="76">
        <f t="shared" si="0"/>
        <v>660</v>
      </c>
      <c r="M11" s="77">
        <f t="shared" si="1"/>
        <v>45</v>
      </c>
      <c r="N11" s="60">
        <f t="shared" si="2"/>
        <v>12425</v>
      </c>
    </row>
    <row r="12" spans="1:17" ht="13.5" customHeight="1" x14ac:dyDescent="0.25">
      <c r="A12" s="58" t="s">
        <v>33</v>
      </c>
      <c r="B12" s="74">
        <v>563</v>
      </c>
      <c r="C12" s="75">
        <v>491</v>
      </c>
      <c r="D12" s="75">
        <v>592</v>
      </c>
      <c r="E12" s="75">
        <v>528</v>
      </c>
      <c r="F12" s="76">
        <v>1155</v>
      </c>
      <c r="G12" s="77">
        <v>1019</v>
      </c>
      <c r="H12" s="78">
        <v>11</v>
      </c>
      <c r="I12" s="75"/>
      <c r="J12" s="75">
        <v>2</v>
      </c>
      <c r="K12" s="75"/>
      <c r="L12" s="76">
        <f t="shared" si="0"/>
        <v>13</v>
      </c>
      <c r="M12" s="77">
        <f t="shared" si="1"/>
        <v>0</v>
      </c>
      <c r="N12" s="60">
        <f t="shared" si="2"/>
        <v>1168</v>
      </c>
    </row>
    <row r="13" spans="1:17" ht="13.5" customHeight="1" x14ac:dyDescent="0.25">
      <c r="A13" s="58" t="s">
        <v>34</v>
      </c>
      <c r="B13" s="74">
        <v>1717</v>
      </c>
      <c r="C13" s="75">
        <v>1416</v>
      </c>
      <c r="D13" s="75">
        <v>1665</v>
      </c>
      <c r="E13" s="75">
        <v>1423</v>
      </c>
      <c r="F13" s="76">
        <v>3382</v>
      </c>
      <c r="G13" s="77">
        <v>2839</v>
      </c>
      <c r="H13" s="78">
        <v>36</v>
      </c>
      <c r="I13" s="75">
        <v>5</v>
      </c>
      <c r="J13" s="75">
        <v>33</v>
      </c>
      <c r="K13" s="75">
        <v>2</v>
      </c>
      <c r="L13" s="76">
        <f t="shared" si="0"/>
        <v>76</v>
      </c>
      <c r="M13" s="77">
        <f t="shared" si="1"/>
        <v>7</v>
      </c>
      <c r="N13" s="60">
        <f t="shared" si="2"/>
        <v>3458</v>
      </c>
    </row>
    <row r="14" spans="1:17" ht="13.5" customHeight="1" x14ac:dyDescent="0.25">
      <c r="A14" s="58" t="s">
        <v>35</v>
      </c>
      <c r="B14" s="74">
        <v>17856</v>
      </c>
      <c r="C14" s="75">
        <v>15015</v>
      </c>
      <c r="D14" s="75">
        <v>18920</v>
      </c>
      <c r="E14" s="75">
        <v>16281</v>
      </c>
      <c r="F14" s="76">
        <v>36776</v>
      </c>
      <c r="G14" s="77">
        <v>31296</v>
      </c>
      <c r="H14" s="78">
        <v>1230</v>
      </c>
      <c r="I14" s="75">
        <v>128</v>
      </c>
      <c r="J14" s="136">
        <v>761</v>
      </c>
      <c r="K14" s="75">
        <v>127</v>
      </c>
      <c r="L14" s="76">
        <f t="shared" si="0"/>
        <v>2246</v>
      </c>
      <c r="M14" s="77">
        <f t="shared" si="1"/>
        <v>255</v>
      </c>
      <c r="N14" s="60">
        <f t="shared" si="2"/>
        <v>39022</v>
      </c>
    </row>
    <row r="15" spans="1:17" ht="13.5" customHeight="1" x14ac:dyDescent="0.25">
      <c r="A15" s="58" t="s">
        <v>36</v>
      </c>
      <c r="B15" s="74">
        <v>1045</v>
      </c>
      <c r="C15" s="75">
        <v>874</v>
      </c>
      <c r="D15" s="75">
        <v>1087</v>
      </c>
      <c r="E15" s="75">
        <v>911</v>
      </c>
      <c r="F15" s="76">
        <v>2132</v>
      </c>
      <c r="G15" s="77">
        <v>1785</v>
      </c>
      <c r="H15" s="78">
        <v>21</v>
      </c>
      <c r="I15" s="75">
        <v>6</v>
      </c>
      <c r="J15" s="75">
        <v>19</v>
      </c>
      <c r="K15" s="75">
        <v>5</v>
      </c>
      <c r="L15" s="76">
        <f t="shared" si="0"/>
        <v>51</v>
      </c>
      <c r="M15" s="77">
        <f t="shared" si="1"/>
        <v>11</v>
      </c>
      <c r="N15" s="60">
        <f t="shared" si="2"/>
        <v>2183</v>
      </c>
    </row>
    <row r="16" spans="1:17" ht="13.5" customHeight="1" x14ac:dyDescent="0.25">
      <c r="A16" s="58" t="s">
        <v>37</v>
      </c>
      <c r="B16" s="74">
        <v>374</v>
      </c>
      <c r="C16" s="75">
        <v>315</v>
      </c>
      <c r="D16" s="75">
        <v>351</v>
      </c>
      <c r="E16" s="75">
        <v>294</v>
      </c>
      <c r="F16" s="76">
        <v>725</v>
      </c>
      <c r="G16" s="77">
        <v>609</v>
      </c>
      <c r="H16" s="78">
        <v>14</v>
      </c>
      <c r="I16" s="75">
        <v>2</v>
      </c>
      <c r="J16" s="75">
        <v>1</v>
      </c>
      <c r="K16" s="75"/>
      <c r="L16" s="76">
        <f t="shared" si="0"/>
        <v>17</v>
      </c>
      <c r="M16" s="77">
        <f t="shared" si="1"/>
        <v>2</v>
      </c>
      <c r="N16" s="60">
        <f t="shared" si="2"/>
        <v>742</v>
      </c>
    </row>
    <row r="17" spans="1:18" ht="13.5" customHeight="1" x14ac:dyDescent="0.25">
      <c r="A17" s="58" t="s">
        <v>38</v>
      </c>
      <c r="B17" s="74">
        <v>48812</v>
      </c>
      <c r="C17" s="75">
        <v>42159</v>
      </c>
      <c r="D17" s="75">
        <v>52114</v>
      </c>
      <c r="E17" s="75">
        <v>45537</v>
      </c>
      <c r="F17" s="76">
        <v>100926</v>
      </c>
      <c r="G17" s="77">
        <v>87696</v>
      </c>
      <c r="H17" s="137">
        <v>1959</v>
      </c>
      <c r="I17" s="75">
        <v>199</v>
      </c>
      <c r="J17" s="136">
        <v>1278</v>
      </c>
      <c r="K17" s="136">
        <v>194</v>
      </c>
      <c r="L17" s="76">
        <f t="shared" si="0"/>
        <v>3630</v>
      </c>
      <c r="M17" s="77">
        <f t="shared" si="1"/>
        <v>393</v>
      </c>
      <c r="N17" s="60">
        <f t="shared" si="2"/>
        <v>104556</v>
      </c>
      <c r="O17" s="3"/>
      <c r="P17" s="3"/>
    </row>
    <row r="18" spans="1:18" ht="13.5" customHeight="1" x14ac:dyDescent="0.25">
      <c r="A18" s="58" t="s">
        <v>39</v>
      </c>
      <c r="B18" s="74">
        <v>1551</v>
      </c>
      <c r="C18" s="75">
        <v>1313</v>
      </c>
      <c r="D18" s="75">
        <v>1672</v>
      </c>
      <c r="E18" s="75">
        <v>1441</v>
      </c>
      <c r="F18" s="76">
        <v>3223</v>
      </c>
      <c r="G18" s="77">
        <v>2754</v>
      </c>
      <c r="H18" s="78">
        <v>24</v>
      </c>
      <c r="I18" s="75">
        <v>1</v>
      </c>
      <c r="J18" s="75">
        <v>12</v>
      </c>
      <c r="K18" s="75">
        <v>2</v>
      </c>
      <c r="L18" s="76">
        <f t="shared" si="0"/>
        <v>39</v>
      </c>
      <c r="M18" s="77">
        <f t="shared" si="1"/>
        <v>3</v>
      </c>
      <c r="N18" s="60">
        <f t="shared" si="2"/>
        <v>3262</v>
      </c>
    </row>
    <row r="19" spans="1:18" ht="13.5" customHeight="1" x14ac:dyDescent="0.25">
      <c r="A19" s="58" t="s">
        <v>40</v>
      </c>
      <c r="B19" s="74">
        <v>720</v>
      </c>
      <c r="C19" s="75">
        <v>623</v>
      </c>
      <c r="D19" s="75">
        <v>741</v>
      </c>
      <c r="E19" s="75">
        <v>635</v>
      </c>
      <c r="F19" s="76">
        <v>1461</v>
      </c>
      <c r="G19" s="77">
        <v>1258</v>
      </c>
      <c r="H19" s="78">
        <v>9</v>
      </c>
      <c r="I19" s="75">
        <v>1</v>
      </c>
      <c r="J19" s="75">
        <v>12</v>
      </c>
      <c r="K19" s="75">
        <v>3</v>
      </c>
      <c r="L19" s="76">
        <f t="shared" si="0"/>
        <v>25</v>
      </c>
      <c r="M19" s="77">
        <f t="shared" si="1"/>
        <v>4</v>
      </c>
      <c r="N19" s="60">
        <f t="shared" si="2"/>
        <v>1486</v>
      </c>
    </row>
    <row r="20" spans="1:18" ht="13.5" customHeight="1" x14ac:dyDescent="0.25">
      <c r="A20" s="58" t="s">
        <v>41</v>
      </c>
      <c r="B20" s="74">
        <v>2484</v>
      </c>
      <c r="C20" s="75">
        <v>2107</v>
      </c>
      <c r="D20" s="75">
        <v>2541</v>
      </c>
      <c r="E20" s="75">
        <v>2183</v>
      </c>
      <c r="F20" s="76">
        <v>5025</v>
      </c>
      <c r="G20" s="77">
        <v>4290</v>
      </c>
      <c r="H20" s="78">
        <v>29</v>
      </c>
      <c r="I20" s="75">
        <v>1</v>
      </c>
      <c r="J20" s="75">
        <v>14</v>
      </c>
      <c r="K20" s="75"/>
      <c r="L20" s="76">
        <f t="shared" si="0"/>
        <v>44</v>
      </c>
      <c r="M20" s="77">
        <f t="shared" si="1"/>
        <v>1</v>
      </c>
      <c r="N20" s="60">
        <f t="shared" si="2"/>
        <v>5069</v>
      </c>
    </row>
    <row r="21" spans="1:18" ht="13.5" customHeight="1" x14ac:dyDescent="0.25">
      <c r="A21" s="58" t="s">
        <v>42</v>
      </c>
      <c r="B21" s="74">
        <v>29897</v>
      </c>
      <c r="C21" s="75">
        <v>25697</v>
      </c>
      <c r="D21" s="75">
        <v>33730</v>
      </c>
      <c r="E21" s="75">
        <v>29795</v>
      </c>
      <c r="F21" s="76">
        <v>63627</v>
      </c>
      <c r="G21" s="77">
        <v>55492</v>
      </c>
      <c r="H21" s="78">
        <v>870</v>
      </c>
      <c r="I21" s="75">
        <v>68</v>
      </c>
      <c r="J21" s="75">
        <v>620</v>
      </c>
      <c r="K21" s="75">
        <v>69</v>
      </c>
      <c r="L21" s="76">
        <f t="shared" si="0"/>
        <v>1627</v>
      </c>
      <c r="M21" s="77">
        <f t="shared" si="1"/>
        <v>137</v>
      </c>
      <c r="N21" s="60">
        <f t="shared" si="2"/>
        <v>65254</v>
      </c>
    </row>
    <row r="22" spans="1:18" ht="13.5" customHeight="1" x14ac:dyDescent="0.25">
      <c r="A22" s="58" t="s">
        <v>43</v>
      </c>
      <c r="B22" s="74">
        <v>601</v>
      </c>
      <c r="C22" s="75">
        <v>502</v>
      </c>
      <c r="D22" s="75">
        <v>621</v>
      </c>
      <c r="E22" s="75">
        <v>544</v>
      </c>
      <c r="F22" s="76">
        <v>1222</v>
      </c>
      <c r="G22" s="77">
        <v>1046</v>
      </c>
      <c r="H22" s="78">
        <v>13</v>
      </c>
      <c r="I22" s="75">
        <v>1</v>
      </c>
      <c r="J22" s="75">
        <v>13</v>
      </c>
      <c r="K22" s="75">
        <v>2</v>
      </c>
      <c r="L22" s="76">
        <f t="shared" si="0"/>
        <v>29</v>
      </c>
      <c r="M22" s="77">
        <f t="shared" si="1"/>
        <v>3</v>
      </c>
      <c r="N22" s="60">
        <f t="shared" si="2"/>
        <v>1251</v>
      </c>
    </row>
    <row r="23" spans="1:18" ht="13.5" customHeight="1" x14ac:dyDescent="0.25">
      <c r="A23" s="58" t="s">
        <v>44</v>
      </c>
      <c r="B23" s="74">
        <v>627</v>
      </c>
      <c r="C23" s="75">
        <v>540</v>
      </c>
      <c r="D23" s="75">
        <v>672</v>
      </c>
      <c r="E23" s="75">
        <v>597</v>
      </c>
      <c r="F23" s="76">
        <v>1299</v>
      </c>
      <c r="G23" s="77">
        <v>1137</v>
      </c>
      <c r="H23" s="78">
        <v>9</v>
      </c>
      <c r="I23" s="75">
        <v>2</v>
      </c>
      <c r="J23" s="75">
        <v>9</v>
      </c>
      <c r="K23" s="75">
        <v>2</v>
      </c>
      <c r="L23" s="76">
        <f t="shared" si="0"/>
        <v>22</v>
      </c>
      <c r="M23" s="77">
        <f t="shared" si="1"/>
        <v>4</v>
      </c>
      <c r="N23" s="60">
        <f t="shared" si="2"/>
        <v>1321</v>
      </c>
    </row>
    <row r="24" spans="1:18" ht="13.5" customHeight="1" x14ac:dyDescent="0.25">
      <c r="A24" s="58" t="s">
        <v>45</v>
      </c>
      <c r="B24" s="74">
        <v>3151</v>
      </c>
      <c r="C24" s="75">
        <v>2715</v>
      </c>
      <c r="D24" s="75">
        <v>3137</v>
      </c>
      <c r="E24" s="75">
        <v>2676</v>
      </c>
      <c r="F24" s="76">
        <v>6288</v>
      </c>
      <c r="G24" s="77">
        <v>5391</v>
      </c>
      <c r="H24" s="78">
        <v>130</v>
      </c>
      <c r="I24" s="75">
        <v>13</v>
      </c>
      <c r="J24" s="75">
        <v>75</v>
      </c>
      <c r="K24" s="75">
        <v>10</v>
      </c>
      <c r="L24" s="76">
        <f t="shared" si="0"/>
        <v>228</v>
      </c>
      <c r="M24" s="77">
        <f t="shared" si="1"/>
        <v>23</v>
      </c>
      <c r="N24" s="60">
        <f t="shared" si="2"/>
        <v>6516</v>
      </c>
    </row>
    <row r="25" spans="1:18" ht="13.5" customHeight="1" x14ac:dyDescent="0.25">
      <c r="A25" s="58" t="s">
        <v>46</v>
      </c>
      <c r="B25" s="74">
        <v>10171</v>
      </c>
      <c r="C25" s="75">
        <v>8411</v>
      </c>
      <c r="D25" s="75">
        <v>10523</v>
      </c>
      <c r="E25" s="75">
        <v>8804</v>
      </c>
      <c r="F25" s="76">
        <v>20694</v>
      </c>
      <c r="G25" s="77">
        <v>17215</v>
      </c>
      <c r="H25" s="78">
        <v>546</v>
      </c>
      <c r="I25" s="75">
        <v>80</v>
      </c>
      <c r="J25" s="75">
        <v>375</v>
      </c>
      <c r="K25" s="75">
        <v>63</v>
      </c>
      <c r="L25" s="76">
        <f t="shared" si="0"/>
        <v>1064</v>
      </c>
      <c r="M25" s="77">
        <f t="shared" si="1"/>
        <v>143</v>
      </c>
      <c r="N25" s="60">
        <f t="shared" si="2"/>
        <v>21758</v>
      </c>
    </row>
    <row r="26" spans="1:18" ht="13.5" customHeight="1" x14ac:dyDescent="0.25">
      <c r="A26" s="58" t="s">
        <v>47</v>
      </c>
      <c r="B26" s="74">
        <v>2052</v>
      </c>
      <c r="C26" s="75">
        <v>1689</v>
      </c>
      <c r="D26" s="75">
        <v>2063</v>
      </c>
      <c r="E26" s="75">
        <v>1744</v>
      </c>
      <c r="F26" s="76">
        <v>4115</v>
      </c>
      <c r="G26" s="77">
        <v>3433</v>
      </c>
      <c r="H26" s="78">
        <v>31</v>
      </c>
      <c r="I26" s="75">
        <v>3</v>
      </c>
      <c r="J26" s="75">
        <v>23</v>
      </c>
      <c r="K26" s="75">
        <v>1</v>
      </c>
      <c r="L26" s="76">
        <f t="shared" si="0"/>
        <v>58</v>
      </c>
      <c r="M26" s="77">
        <f t="shared" si="1"/>
        <v>4</v>
      </c>
      <c r="N26" s="60">
        <f t="shared" si="2"/>
        <v>4173</v>
      </c>
    </row>
    <row r="27" spans="1:18" ht="13.5" customHeight="1" x14ac:dyDescent="0.25">
      <c r="A27" s="58" t="s">
        <v>48</v>
      </c>
      <c r="B27" s="74">
        <v>2122</v>
      </c>
      <c r="C27" s="75">
        <v>1834</v>
      </c>
      <c r="D27" s="75">
        <v>2207</v>
      </c>
      <c r="E27" s="75">
        <v>1916</v>
      </c>
      <c r="F27" s="76">
        <v>4329</v>
      </c>
      <c r="G27" s="77">
        <v>3750</v>
      </c>
      <c r="H27" s="78">
        <v>73</v>
      </c>
      <c r="I27" s="75">
        <v>11</v>
      </c>
      <c r="J27" s="75">
        <v>52</v>
      </c>
      <c r="K27" s="75">
        <v>13</v>
      </c>
      <c r="L27" s="76">
        <f t="shared" si="0"/>
        <v>149</v>
      </c>
      <c r="M27" s="77">
        <f t="shared" si="1"/>
        <v>24</v>
      </c>
      <c r="N27" s="60">
        <f t="shared" si="2"/>
        <v>4478</v>
      </c>
    </row>
    <row r="28" spans="1:18" ht="13.5" customHeight="1" x14ac:dyDescent="0.25">
      <c r="A28" s="58" t="s">
        <v>49</v>
      </c>
      <c r="B28" s="74">
        <v>925</v>
      </c>
      <c r="C28" s="75">
        <v>787</v>
      </c>
      <c r="D28" s="75">
        <v>996</v>
      </c>
      <c r="E28" s="75">
        <v>872</v>
      </c>
      <c r="F28" s="76">
        <v>1921</v>
      </c>
      <c r="G28" s="77">
        <v>1659</v>
      </c>
      <c r="H28" s="78">
        <v>14</v>
      </c>
      <c r="I28" s="75">
        <v>2</v>
      </c>
      <c r="J28" s="75">
        <v>8</v>
      </c>
      <c r="K28" s="75"/>
      <c r="L28" s="163">
        <f t="shared" si="0"/>
        <v>24</v>
      </c>
      <c r="M28" s="164">
        <f t="shared" si="1"/>
        <v>2</v>
      </c>
      <c r="N28" s="60">
        <f t="shared" si="2"/>
        <v>1945</v>
      </c>
      <c r="R28" s="56"/>
    </row>
    <row r="29" spans="1:18" ht="13.5" customHeight="1" thickBot="1" x14ac:dyDescent="0.3">
      <c r="A29" s="59" t="s">
        <v>50</v>
      </c>
      <c r="B29" s="79">
        <v>3881</v>
      </c>
      <c r="C29" s="80">
        <v>3099</v>
      </c>
      <c r="D29" s="80">
        <v>3795</v>
      </c>
      <c r="E29" s="80">
        <v>3052</v>
      </c>
      <c r="F29" s="81">
        <v>7676</v>
      </c>
      <c r="G29" s="82">
        <v>6151</v>
      </c>
      <c r="H29" s="83">
        <v>577</v>
      </c>
      <c r="I29" s="80">
        <v>53</v>
      </c>
      <c r="J29" s="80">
        <v>257</v>
      </c>
      <c r="K29" s="80">
        <v>28</v>
      </c>
      <c r="L29" s="165">
        <f t="shared" si="0"/>
        <v>915</v>
      </c>
      <c r="M29" s="166">
        <f t="shared" si="1"/>
        <v>81</v>
      </c>
      <c r="N29" s="150">
        <f t="shared" si="2"/>
        <v>8591</v>
      </c>
    </row>
    <row r="30" spans="1:18" s="7" customFormat="1" ht="20.25" customHeight="1" thickBot="1" x14ac:dyDescent="0.3">
      <c r="A30" s="151" t="s">
        <v>51</v>
      </c>
      <c r="B30" s="152">
        <f t="shared" ref="B30:L30" si="3">SUM(B7:B29)</f>
        <v>138927</v>
      </c>
      <c r="C30" s="153">
        <f t="shared" si="3"/>
        <v>118358</v>
      </c>
      <c r="D30" s="153">
        <f t="shared" si="3"/>
        <v>148338</v>
      </c>
      <c r="E30" s="153">
        <f t="shared" si="3"/>
        <v>128678</v>
      </c>
      <c r="F30" s="153">
        <f t="shared" si="3"/>
        <v>287265</v>
      </c>
      <c r="G30" s="154">
        <f t="shared" si="3"/>
        <v>247036</v>
      </c>
      <c r="H30" s="155">
        <f t="shared" si="3"/>
        <v>6123</v>
      </c>
      <c r="I30" s="153">
        <f t="shared" si="3"/>
        <v>601</v>
      </c>
      <c r="J30" s="153">
        <f t="shared" si="3"/>
        <v>3791</v>
      </c>
      <c r="K30" s="153">
        <f t="shared" si="3"/>
        <v>555</v>
      </c>
      <c r="L30" s="153">
        <f t="shared" si="3"/>
        <v>11070</v>
      </c>
      <c r="M30" s="156">
        <f>SUM(M7:M29)</f>
        <v>1156</v>
      </c>
      <c r="N30" s="180">
        <f t="shared" si="2"/>
        <v>298335</v>
      </c>
    </row>
    <row r="31" spans="1:18" ht="8.25" customHeight="1" x14ac:dyDescent="0.25"/>
    <row r="32" spans="1:18" x14ac:dyDescent="0.25">
      <c r="A32" s="4" t="s">
        <v>52</v>
      </c>
      <c r="B32" s="1"/>
      <c r="L32" t="s">
        <v>99</v>
      </c>
    </row>
    <row r="33" spans="1:12" x14ac:dyDescent="0.25">
      <c r="A33" s="185" t="s">
        <v>53</v>
      </c>
      <c r="B33" s="185"/>
      <c r="J33" s="3"/>
      <c r="K33" s="3"/>
      <c r="L33" s="3"/>
    </row>
    <row r="35" spans="1:12" ht="12" customHeight="1" x14ac:dyDescent="0.25"/>
    <row r="36" spans="1:12" ht="14.25" customHeight="1" x14ac:dyDescent="0.25"/>
    <row r="38" spans="1:12" ht="10.5" customHeight="1" x14ac:dyDescent="0.25"/>
    <row r="39" spans="1:12" ht="13.5" customHeight="1" x14ac:dyDescent="0.25"/>
  </sheetData>
  <sortState ref="A34:G57">
    <sortCondition ref="A34"/>
  </sortState>
  <mergeCells count="4">
    <mergeCell ref="H5:M5"/>
    <mergeCell ref="A33:B33"/>
    <mergeCell ref="A5:A6"/>
    <mergeCell ref="B5:G5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2"/>
  <sheetViews>
    <sheetView zoomScaleNormal="100" workbookViewId="0">
      <selection activeCell="F31" sqref="F31"/>
    </sheetView>
  </sheetViews>
  <sheetFormatPr defaultRowHeight="13.2" x14ac:dyDescent="0.25"/>
  <cols>
    <col min="1" max="1" width="31.44140625" customWidth="1"/>
    <col min="2" max="6" width="10.88671875" customWidth="1"/>
  </cols>
  <sheetData>
    <row r="2" spans="1:6" ht="16.8" x14ac:dyDescent="0.3">
      <c r="A2" s="188" t="s">
        <v>72</v>
      </c>
      <c r="B2" s="188"/>
      <c r="C2" s="188"/>
      <c r="D2" s="188"/>
      <c r="E2" s="188"/>
      <c r="F2" s="188"/>
    </row>
    <row r="3" spans="1:6" ht="16.8" x14ac:dyDescent="0.3">
      <c r="A3" s="188" t="s">
        <v>117</v>
      </c>
      <c r="B3" s="188"/>
      <c r="C3" s="188"/>
      <c r="D3" s="188"/>
      <c r="E3" s="188"/>
      <c r="F3" s="188"/>
    </row>
    <row r="4" spans="1:6" ht="17.399999999999999" thickBot="1" x14ac:dyDescent="0.35">
      <c r="A4" s="177"/>
      <c r="B4" s="161"/>
      <c r="C4" s="161"/>
      <c r="D4" s="161"/>
      <c r="E4" s="161"/>
      <c r="F4" s="177"/>
    </row>
    <row r="5" spans="1:6" ht="15.6" x14ac:dyDescent="0.3">
      <c r="A5" s="176"/>
      <c r="B5" s="8" t="s">
        <v>1</v>
      </c>
      <c r="C5" s="9" t="s">
        <v>1</v>
      </c>
      <c r="D5" s="8" t="s">
        <v>2</v>
      </c>
      <c r="E5" s="45"/>
      <c r="F5" s="175" t="s">
        <v>2</v>
      </c>
    </row>
    <row r="6" spans="1:6" ht="15.6" x14ac:dyDescent="0.3">
      <c r="A6" s="24" t="s">
        <v>73</v>
      </c>
      <c r="B6" s="10" t="s">
        <v>4</v>
      </c>
      <c r="C6" s="11" t="s">
        <v>5</v>
      </c>
      <c r="D6" s="10"/>
      <c r="E6" s="46" t="s">
        <v>6</v>
      </c>
      <c r="F6" s="25"/>
    </row>
    <row r="7" spans="1:6" ht="16.2" thickBot="1" x14ac:dyDescent="0.35">
      <c r="A7" s="26"/>
      <c r="B7" s="12" t="s">
        <v>7</v>
      </c>
      <c r="C7" s="13" t="s">
        <v>7</v>
      </c>
      <c r="D7" s="12" t="s">
        <v>8</v>
      </c>
      <c r="E7" s="47"/>
      <c r="F7" s="27" t="s">
        <v>9</v>
      </c>
    </row>
    <row r="8" spans="1:6" ht="16.2" thickTop="1" x14ac:dyDescent="0.3">
      <c r="A8" s="35" t="s">
        <v>74</v>
      </c>
      <c r="B8" s="84">
        <f>D8-C8</f>
        <v>238</v>
      </c>
      <c r="C8" s="85">
        <v>1447</v>
      </c>
      <c r="D8" s="86">
        <v>1685</v>
      </c>
      <c r="E8" s="86">
        <v>24</v>
      </c>
      <c r="F8" s="38">
        <f>D8+E8</f>
        <v>1709</v>
      </c>
    </row>
    <row r="9" spans="1:6" ht="15.6" x14ac:dyDescent="0.3">
      <c r="A9" s="36" t="s">
        <v>75</v>
      </c>
      <c r="B9" s="87">
        <f t="shared" ref="B9:B30" si="0">D9-C9</f>
        <v>518</v>
      </c>
      <c r="C9" s="88">
        <v>3262</v>
      </c>
      <c r="D9" s="89">
        <v>3780</v>
      </c>
      <c r="E9" s="89">
        <v>92</v>
      </c>
      <c r="F9" s="39">
        <f t="shared" ref="F9:F30" si="1">D9+E9</f>
        <v>3872</v>
      </c>
    </row>
    <row r="10" spans="1:6" ht="15.6" x14ac:dyDescent="0.3">
      <c r="A10" s="36" t="s">
        <v>76</v>
      </c>
      <c r="B10" s="87">
        <f t="shared" si="0"/>
        <v>418</v>
      </c>
      <c r="C10" s="88">
        <v>2278</v>
      </c>
      <c r="D10" s="89">
        <v>2696</v>
      </c>
      <c r="E10" s="89">
        <v>29</v>
      </c>
      <c r="F10" s="39">
        <f t="shared" si="1"/>
        <v>2725</v>
      </c>
    </row>
    <row r="11" spans="1:6" ht="15.6" x14ac:dyDescent="0.3">
      <c r="A11" s="36" t="s">
        <v>77</v>
      </c>
      <c r="B11" s="87">
        <f t="shared" si="0"/>
        <v>224</v>
      </c>
      <c r="C11" s="88">
        <v>1139</v>
      </c>
      <c r="D11" s="89">
        <v>1363</v>
      </c>
      <c r="E11" s="89">
        <v>8</v>
      </c>
      <c r="F11" s="39">
        <f t="shared" si="1"/>
        <v>1371</v>
      </c>
    </row>
    <row r="12" spans="1:6" ht="15.6" x14ac:dyDescent="0.3">
      <c r="A12" s="36" t="s">
        <v>78</v>
      </c>
      <c r="B12" s="87">
        <f t="shared" si="0"/>
        <v>1675</v>
      </c>
      <c r="C12" s="88">
        <v>10090</v>
      </c>
      <c r="D12" s="89">
        <v>11765</v>
      </c>
      <c r="E12" s="89">
        <v>660</v>
      </c>
      <c r="F12" s="39">
        <f t="shared" si="1"/>
        <v>12425</v>
      </c>
    </row>
    <row r="13" spans="1:6" ht="15.6" x14ac:dyDescent="0.3">
      <c r="A13" s="36" t="s">
        <v>79</v>
      </c>
      <c r="B13" s="87">
        <f t="shared" si="0"/>
        <v>136</v>
      </c>
      <c r="C13" s="88">
        <v>1019</v>
      </c>
      <c r="D13" s="89">
        <v>1155</v>
      </c>
      <c r="E13" s="89">
        <v>13</v>
      </c>
      <c r="F13" s="39">
        <f t="shared" si="1"/>
        <v>1168</v>
      </c>
    </row>
    <row r="14" spans="1:6" ht="15.6" x14ac:dyDescent="0.3">
      <c r="A14" s="36" t="s">
        <v>80</v>
      </c>
      <c r="B14" s="87">
        <f t="shared" si="0"/>
        <v>543</v>
      </c>
      <c r="C14" s="88">
        <v>2839</v>
      </c>
      <c r="D14" s="89">
        <v>3382</v>
      </c>
      <c r="E14" s="89">
        <v>76</v>
      </c>
      <c r="F14" s="39">
        <f t="shared" si="1"/>
        <v>3458</v>
      </c>
    </row>
    <row r="15" spans="1:6" ht="16.5" customHeight="1" x14ac:dyDescent="0.3">
      <c r="A15" s="36" t="s">
        <v>81</v>
      </c>
      <c r="B15" s="87">
        <f t="shared" si="0"/>
        <v>5480</v>
      </c>
      <c r="C15" s="88">
        <v>31296</v>
      </c>
      <c r="D15" s="89">
        <v>36776</v>
      </c>
      <c r="E15" s="89">
        <v>2246</v>
      </c>
      <c r="F15" s="39">
        <f t="shared" si="1"/>
        <v>39022</v>
      </c>
    </row>
    <row r="16" spans="1:6" ht="15.6" x14ac:dyDescent="0.3">
      <c r="A16" s="36" t="s">
        <v>82</v>
      </c>
      <c r="B16" s="87">
        <f t="shared" si="0"/>
        <v>347</v>
      </c>
      <c r="C16" s="88">
        <v>1785</v>
      </c>
      <c r="D16" s="89">
        <v>2132</v>
      </c>
      <c r="E16" s="89">
        <v>51</v>
      </c>
      <c r="F16" s="40">
        <f t="shared" si="1"/>
        <v>2183</v>
      </c>
    </row>
    <row r="17" spans="1:6" ht="15.6" x14ac:dyDescent="0.3">
      <c r="A17" s="36" t="s">
        <v>83</v>
      </c>
      <c r="B17" s="87">
        <f t="shared" si="0"/>
        <v>116</v>
      </c>
      <c r="C17" s="88">
        <v>609</v>
      </c>
      <c r="D17" s="89">
        <v>725</v>
      </c>
      <c r="E17" s="89">
        <v>17</v>
      </c>
      <c r="F17" s="39">
        <f t="shared" si="1"/>
        <v>742</v>
      </c>
    </row>
    <row r="18" spans="1:6" ht="15.6" x14ac:dyDescent="0.3">
      <c r="A18" s="36" t="s">
        <v>84</v>
      </c>
      <c r="B18" s="87">
        <f t="shared" si="0"/>
        <v>13230</v>
      </c>
      <c r="C18" s="88">
        <v>87696</v>
      </c>
      <c r="D18" s="89">
        <v>100926</v>
      </c>
      <c r="E18" s="89">
        <v>3630</v>
      </c>
      <c r="F18" s="38">
        <f t="shared" si="1"/>
        <v>104556</v>
      </c>
    </row>
    <row r="19" spans="1:6" ht="15.6" x14ac:dyDescent="0.3">
      <c r="A19" s="36" t="s">
        <v>85</v>
      </c>
      <c r="B19" s="87">
        <f t="shared" si="0"/>
        <v>469</v>
      </c>
      <c r="C19" s="88">
        <v>2754</v>
      </c>
      <c r="D19" s="89">
        <v>3223</v>
      </c>
      <c r="E19" s="89">
        <v>39</v>
      </c>
      <c r="F19" s="39">
        <f t="shared" si="1"/>
        <v>3262</v>
      </c>
    </row>
    <row r="20" spans="1:6" ht="15.6" x14ac:dyDescent="0.3">
      <c r="A20" s="36" t="s">
        <v>86</v>
      </c>
      <c r="B20" s="87">
        <f t="shared" si="0"/>
        <v>203</v>
      </c>
      <c r="C20" s="88">
        <v>1258</v>
      </c>
      <c r="D20" s="89">
        <v>1461</v>
      </c>
      <c r="E20" s="89">
        <v>25</v>
      </c>
      <c r="F20" s="39">
        <f t="shared" si="1"/>
        <v>1486</v>
      </c>
    </row>
    <row r="21" spans="1:6" ht="15.6" x14ac:dyDescent="0.3">
      <c r="A21" s="36" t="s">
        <v>87</v>
      </c>
      <c r="B21" s="87">
        <f t="shared" si="0"/>
        <v>735</v>
      </c>
      <c r="C21" s="88">
        <v>4290</v>
      </c>
      <c r="D21" s="89">
        <v>5025</v>
      </c>
      <c r="E21" s="89">
        <v>44</v>
      </c>
      <c r="F21" s="39">
        <f t="shared" si="1"/>
        <v>5069</v>
      </c>
    </row>
    <row r="22" spans="1:6" ht="15.6" x14ac:dyDescent="0.3">
      <c r="A22" s="37" t="s">
        <v>88</v>
      </c>
      <c r="B22" s="87">
        <f t="shared" si="0"/>
        <v>8135</v>
      </c>
      <c r="C22" s="88">
        <v>55492</v>
      </c>
      <c r="D22" s="89">
        <v>63627</v>
      </c>
      <c r="E22" s="89">
        <v>1627</v>
      </c>
      <c r="F22" s="39">
        <f t="shared" si="1"/>
        <v>65254</v>
      </c>
    </row>
    <row r="23" spans="1:6" ht="15.6" x14ac:dyDescent="0.3">
      <c r="A23" s="36" t="s">
        <v>89</v>
      </c>
      <c r="B23" s="87">
        <f t="shared" si="0"/>
        <v>176</v>
      </c>
      <c r="C23" s="88">
        <v>1046</v>
      </c>
      <c r="D23" s="89">
        <v>1222</v>
      </c>
      <c r="E23" s="89">
        <v>29</v>
      </c>
      <c r="F23" s="39">
        <f t="shared" si="1"/>
        <v>1251</v>
      </c>
    </row>
    <row r="24" spans="1:6" ht="15.6" x14ac:dyDescent="0.3">
      <c r="A24" s="36" t="s">
        <v>90</v>
      </c>
      <c r="B24" s="87">
        <f t="shared" si="0"/>
        <v>162</v>
      </c>
      <c r="C24" s="88">
        <v>1137</v>
      </c>
      <c r="D24" s="89">
        <v>1299</v>
      </c>
      <c r="E24" s="89">
        <v>22</v>
      </c>
      <c r="F24" s="39">
        <f t="shared" si="1"/>
        <v>1321</v>
      </c>
    </row>
    <row r="25" spans="1:6" ht="15.6" x14ac:dyDescent="0.3">
      <c r="A25" s="37" t="s">
        <v>91</v>
      </c>
      <c r="B25" s="87">
        <f t="shared" si="0"/>
        <v>897</v>
      </c>
      <c r="C25" s="88">
        <v>5391</v>
      </c>
      <c r="D25" s="89">
        <v>6288</v>
      </c>
      <c r="E25" s="89">
        <v>228</v>
      </c>
      <c r="F25" s="39">
        <f t="shared" si="1"/>
        <v>6516</v>
      </c>
    </row>
    <row r="26" spans="1:6" ht="15.6" x14ac:dyDescent="0.3">
      <c r="A26" s="36" t="s">
        <v>92</v>
      </c>
      <c r="B26" s="87">
        <f t="shared" si="0"/>
        <v>3479</v>
      </c>
      <c r="C26" s="88">
        <v>17215</v>
      </c>
      <c r="D26" s="89">
        <v>20694</v>
      </c>
      <c r="E26" s="89">
        <v>1064</v>
      </c>
      <c r="F26" s="39">
        <f t="shared" si="1"/>
        <v>21758</v>
      </c>
    </row>
    <row r="27" spans="1:6" ht="15.6" x14ac:dyDescent="0.3">
      <c r="A27" s="36" t="s">
        <v>93</v>
      </c>
      <c r="B27" s="87">
        <f t="shared" si="0"/>
        <v>682</v>
      </c>
      <c r="C27" s="88">
        <v>3433</v>
      </c>
      <c r="D27" s="89">
        <v>4115</v>
      </c>
      <c r="E27" s="89">
        <v>58</v>
      </c>
      <c r="F27" s="39">
        <f t="shared" si="1"/>
        <v>4173</v>
      </c>
    </row>
    <row r="28" spans="1:6" ht="15.6" x14ac:dyDescent="0.3">
      <c r="A28" s="37" t="s">
        <v>94</v>
      </c>
      <c r="B28" s="87">
        <f t="shared" si="0"/>
        <v>579</v>
      </c>
      <c r="C28" s="88">
        <v>3750</v>
      </c>
      <c r="D28" s="89">
        <v>4329</v>
      </c>
      <c r="E28" s="89">
        <v>149</v>
      </c>
      <c r="F28" s="39">
        <f t="shared" si="1"/>
        <v>4478</v>
      </c>
    </row>
    <row r="29" spans="1:6" ht="15.6" x14ac:dyDescent="0.3">
      <c r="A29" s="37" t="s">
        <v>95</v>
      </c>
      <c r="B29" s="87">
        <f t="shared" si="0"/>
        <v>262</v>
      </c>
      <c r="C29" s="88">
        <v>1659</v>
      </c>
      <c r="D29" s="89">
        <v>1921</v>
      </c>
      <c r="E29" s="89">
        <v>24</v>
      </c>
      <c r="F29" s="39">
        <f t="shared" si="1"/>
        <v>1945</v>
      </c>
    </row>
    <row r="30" spans="1:6" ht="16.2" thickBot="1" x14ac:dyDescent="0.35">
      <c r="A30" s="28" t="s">
        <v>96</v>
      </c>
      <c r="B30" s="90">
        <f t="shared" si="0"/>
        <v>1525</v>
      </c>
      <c r="C30" s="91">
        <v>6151</v>
      </c>
      <c r="D30" s="92">
        <v>7676</v>
      </c>
      <c r="E30" s="92">
        <v>915</v>
      </c>
      <c r="F30" s="40">
        <f t="shared" si="1"/>
        <v>8591</v>
      </c>
    </row>
    <row r="31" spans="1:6" ht="18.600000000000001" thickTop="1" thickBot="1" x14ac:dyDescent="0.35">
      <c r="A31" s="49" t="s">
        <v>22</v>
      </c>
      <c r="B31" s="50">
        <f>SUM(B8:B30)</f>
        <v>40229</v>
      </c>
      <c r="C31" s="51">
        <f>SUM(C8:C30)</f>
        <v>247036</v>
      </c>
      <c r="D31" s="50">
        <f>SUM(D8:D30)</f>
        <v>287265</v>
      </c>
      <c r="E31" s="52">
        <f>SUM(E8:E30)</f>
        <v>11070</v>
      </c>
      <c r="F31" s="53">
        <f>D31+E31</f>
        <v>298335</v>
      </c>
    </row>
    <row r="32" spans="1:6" ht="13.8" thickTop="1" x14ac:dyDescent="0.25"/>
  </sheetData>
  <mergeCells count="2">
    <mergeCell ref="A2:F2"/>
    <mergeCell ref="A3:F3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zoomScaleNormal="100" workbookViewId="0">
      <selection activeCell="I18" sqref="I18"/>
    </sheetView>
  </sheetViews>
  <sheetFormatPr defaultRowHeight="13.2" x14ac:dyDescent="0.25"/>
  <cols>
    <col min="1" max="1" width="22.109375" customWidth="1"/>
    <col min="2" max="2" width="6.44140625" customWidth="1"/>
    <col min="3" max="3" width="6.6640625" customWidth="1"/>
    <col min="4" max="4" width="7" customWidth="1"/>
    <col min="5" max="5" width="6.88671875" customWidth="1"/>
    <col min="6" max="6" width="6.33203125" customWidth="1"/>
    <col min="7" max="7" width="6.5546875" customWidth="1"/>
    <col min="8" max="10" width="5.109375" customWidth="1"/>
    <col min="11" max="11" width="5" customWidth="1"/>
    <col min="12" max="12" width="5.109375" customWidth="1"/>
    <col min="13" max="13" width="6.33203125" customWidth="1"/>
    <col min="14" max="14" width="10.109375" customWidth="1"/>
    <col min="15" max="16" width="4.6640625" customWidth="1"/>
    <col min="17" max="17" width="4.33203125" customWidth="1"/>
    <col min="18" max="18" width="5" customWidth="1"/>
    <col min="19" max="19" width="4.6640625" customWidth="1"/>
  </cols>
  <sheetData>
    <row r="1" spans="1:19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9" ht="13.8" x14ac:dyDescent="0.25">
      <c r="A2" s="6" t="s">
        <v>106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3.8" x14ac:dyDescent="0.25">
      <c r="A3" s="190" t="s">
        <v>118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</row>
    <row r="4" spans="1:19" ht="16.5" customHeight="1" thickBot="1" x14ac:dyDescent="0.3">
      <c r="A4" s="1"/>
      <c r="B4" s="1"/>
      <c r="C4" s="1"/>
      <c r="D4" s="2"/>
      <c r="E4" s="1"/>
      <c r="F4" s="1"/>
      <c r="G4" s="2"/>
      <c r="H4" s="2"/>
      <c r="I4" s="2"/>
      <c r="J4" s="2"/>
      <c r="K4" s="1"/>
      <c r="L4" s="2"/>
      <c r="M4" s="1"/>
      <c r="N4" s="1"/>
      <c r="O4" s="1"/>
    </row>
    <row r="5" spans="1:19" ht="19.5" customHeight="1" thickTop="1" thickBot="1" x14ac:dyDescent="0.3">
      <c r="A5" s="191" t="s">
        <v>70</v>
      </c>
      <c r="B5" s="193" t="s">
        <v>24</v>
      </c>
      <c r="C5" s="189"/>
      <c r="D5" s="189"/>
      <c r="E5" s="189"/>
      <c r="F5" s="189"/>
      <c r="G5" s="194"/>
      <c r="H5" s="189" t="s">
        <v>100</v>
      </c>
      <c r="I5" s="189"/>
      <c r="J5" s="189"/>
      <c r="K5" s="189"/>
      <c r="L5" s="189"/>
      <c r="M5" s="189"/>
      <c r="N5" s="29" t="s">
        <v>69</v>
      </c>
    </row>
    <row r="6" spans="1:19" ht="31.2" thickBot="1" x14ac:dyDescent="0.3">
      <c r="A6" s="192"/>
      <c r="B6" s="96" t="s">
        <v>67</v>
      </c>
      <c r="C6" s="97" t="s">
        <v>113</v>
      </c>
      <c r="D6" s="93" t="s">
        <v>68</v>
      </c>
      <c r="E6" s="97" t="s">
        <v>114</v>
      </c>
      <c r="F6" s="93" t="s">
        <v>27</v>
      </c>
      <c r="G6" s="160" t="s">
        <v>108</v>
      </c>
      <c r="H6" s="140" t="s">
        <v>25</v>
      </c>
      <c r="I6" s="97" t="s">
        <v>101</v>
      </c>
      <c r="J6" s="97" t="s">
        <v>26</v>
      </c>
      <c r="K6" s="97" t="s">
        <v>104</v>
      </c>
      <c r="L6" s="97" t="s">
        <v>103</v>
      </c>
      <c r="M6" s="159" t="s">
        <v>107</v>
      </c>
      <c r="N6" s="148" t="s">
        <v>2</v>
      </c>
    </row>
    <row r="7" spans="1:19" ht="13.5" customHeight="1" thickTop="1" x14ac:dyDescent="0.3">
      <c r="A7" s="94" t="s">
        <v>54</v>
      </c>
      <c r="B7" s="133">
        <v>244</v>
      </c>
      <c r="C7" s="103">
        <v>208</v>
      </c>
      <c r="D7" s="103">
        <v>259</v>
      </c>
      <c r="E7" s="103">
        <v>225</v>
      </c>
      <c r="F7" s="104">
        <v>503</v>
      </c>
      <c r="G7" s="105">
        <v>433</v>
      </c>
      <c r="H7" s="142">
        <v>1</v>
      </c>
      <c r="I7" s="142"/>
      <c r="J7" s="142"/>
      <c r="K7" s="142"/>
      <c r="L7" s="143">
        <f>H7+J7</f>
        <v>1</v>
      </c>
      <c r="M7" s="147">
        <f>I7+K7</f>
        <v>0</v>
      </c>
      <c r="N7" s="149">
        <f>F7+L7+M7</f>
        <v>504</v>
      </c>
    </row>
    <row r="8" spans="1:19" ht="14.4" x14ac:dyDescent="0.3">
      <c r="A8" s="95" t="s">
        <v>55</v>
      </c>
      <c r="B8" s="134">
        <v>729</v>
      </c>
      <c r="C8" s="65">
        <v>626</v>
      </c>
      <c r="D8" s="65">
        <v>759</v>
      </c>
      <c r="E8" s="65">
        <v>654</v>
      </c>
      <c r="F8" s="98">
        <v>1488</v>
      </c>
      <c r="G8" s="99">
        <v>1280</v>
      </c>
      <c r="H8" s="66">
        <v>6</v>
      </c>
      <c r="I8" s="65"/>
      <c r="J8" s="65">
        <v>1</v>
      </c>
      <c r="K8" s="65"/>
      <c r="L8" s="104">
        <f>H8+J8</f>
        <v>7</v>
      </c>
      <c r="M8" s="147">
        <f t="shared" ref="M8:M18" si="0">I8+K8</f>
        <v>0</v>
      </c>
      <c r="N8" s="167">
        <f t="shared" ref="N8:N19" si="1">F8+L8+M8</f>
        <v>1495</v>
      </c>
    </row>
    <row r="9" spans="1:19" ht="14.4" x14ac:dyDescent="0.3">
      <c r="A9" s="95" t="s">
        <v>56</v>
      </c>
      <c r="B9" s="134">
        <v>419</v>
      </c>
      <c r="C9" s="65">
        <v>351</v>
      </c>
      <c r="D9" s="65">
        <v>438</v>
      </c>
      <c r="E9" s="65">
        <v>385</v>
      </c>
      <c r="F9" s="98">
        <v>857</v>
      </c>
      <c r="G9" s="99">
        <v>736</v>
      </c>
      <c r="H9" s="144">
        <v>2</v>
      </c>
      <c r="I9" s="144"/>
      <c r="J9" s="144">
        <v>1</v>
      </c>
      <c r="K9" s="144"/>
      <c r="L9" s="104">
        <f>H9+J9</f>
        <v>3</v>
      </c>
      <c r="M9" s="147">
        <f t="shared" si="0"/>
        <v>0</v>
      </c>
      <c r="N9" s="167">
        <f t="shared" si="1"/>
        <v>860</v>
      </c>
    </row>
    <row r="10" spans="1:19" ht="14.4" x14ac:dyDescent="0.3">
      <c r="A10" s="95" t="s">
        <v>57</v>
      </c>
      <c r="B10" s="134">
        <v>2209</v>
      </c>
      <c r="C10" s="65">
        <v>1870</v>
      </c>
      <c r="D10" s="65">
        <v>2255</v>
      </c>
      <c r="E10" s="65">
        <v>1939</v>
      </c>
      <c r="F10" s="98">
        <v>4464</v>
      </c>
      <c r="G10" s="99">
        <v>3809</v>
      </c>
      <c r="H10" s="66">
        <v>18</v>
      </c>
      <c r="I10" s="65">
        <v>1</v>
      </c>
      <c r="J10" s="65">
        <v>17</v>
      </c>
      <c r="K10" s="65">
        <v>1</v>
      </c>
      <c r="L10" s="104">
        <f t="shared" ref="L10:L18" si="2">H10+J10</f>
        <v>35</v>
      </c>
      <c r="M10" s="147">
        <f t="shared" si="0"/>
        <v>2</v>
      </c>
      <c r="N10" s="167">
        <f t="shared" si="1"/>
        <v>4501</v>
      </c>
    </row>
    <row r="11" spans="1:19" ht="14.4" x14ac:dyDescent="0.3">
      <c r="A11" s="95" t="s">
        <v>58</v>
      </c>
      <c r="B11" s="134">
        <v>361</v>
      </c>
      <c r="C11" s="65">
        <v>307</v>
      </c>
      <c r="D11" s="65">
        <v>350</v>
      </c>
      <c r="E11" s="65">
        <v>292</v>
      </c>
      <c r="F11" s="98">
        <v>711</v>
      </c>
      <c r="G11" s="99">
        <v>599</v>
      </c>
      <c r="H11" s="145">
        <v>6</v>
      </c>
      <c r="I11" s="145"/>
      <c r="J11" s="145">
        <v>1</v>
      </c>
      <c r="K11" s="145"/>
      <c r="L11" s="104">
        <f t="shared" si="2"/>
        <v>7</v>
      </c>
      <c r="M11" s="147">
        <f t="shared" si="0"/>
        <v>0</v>
      </c>
      <c r="N11" s="167">
        <f t="shared" si="1"/>
        <v>718</v>
      </c>
    </row>
    <row r="12" spans="1:19" ht="14.4" x14ac:dyDescent="0.3">
      <c r="A12" s="95" t="s">
        <v>97</v>
      </c>
      <c r="B12" s="134">
        <v>1380</v>
      </c>
      <c r="C12" s="65">
        <v>1143</v>
      </c>
      <c r="D12" s="65">
        <v>1417</v>
      </c>
      <c r="E12" s="65">
        <v>1224</v>
      </c>
      <c r="F12" s="98">
        <v>2797</v>
      </c>
      <c r="G12" s="99">
        <v>2367</v>
      </c>
      <c r="H12" s="66">
        <v>9</v>
      </c>
      <c r="I12" s="65"/>
      <c r="J12" s="65">
        <v>7</v>
      </c>
      <c r="K12" s="65"/>
      <c r="L12" s="104">
        <f t="shared" si="2"/>
        <v>16</v>
      </c>
      <c r="M12" s="147">
        <f t="shared" si="0"/>
        <v>0</v>
      </c>
      <c r="N12" s="167">
        <f t="shared" si="1"/>
        <v>2813</v>
      </c>
    </row>
    <row r="13" spans="1:19" ht="14.4" x14ac:dyDescent="0.3">
      <c r="A13" s="95" t="s">
        <v>59</v>
      </c>
      <c r="B13" s="134">
        <v>3156</v>
      </c>
      <c r="C13" s="65">
        <v>2671</v>
      </c>
      <c r="D13" s="65">
        <v>3253</v>
      </c>
      <c r="E13" s="65">
        <v>2782</v>
      </c>
      <c r="F13" s="98">
        <v>6409</v>
      </c>
      <c r="G13" s="99">
        <v>5453</v>
      </c>
      <c r="H13" s="146">
        <v>24</v>
      </c>
      <c r="I13" s="146"/>
      <c r="J13" s="146">
        <v>11</v>
      </c>
      <c r="K13" s="146"/>
      <c r="L13" s="104">
        <f t="shared" si="2"/>
        <v>35</v>
      </c>
      <c r="M13" s="147">
        <f t="shared" si="0"/>
        <v>0</v>
      </c>
      <c r="N13" s="167">
        <f t="shared" si="1"/>
        <v>6444</v>
      </c>
    </row>
    <row r="14" spans="1:19" ht="14.4" x14ac:dyDescent="0.3">
      <c r="A14" s="95" t="s">
        <v>60</v>
      </c>
      <c r="B14" s="134">
        <v>984</v>
      </c>
      <c r="C14" s="65">
        <v>814</v>
      </c>
      <c r="D14" s="65">
        <v>1013</v>
      </c>
      <c r="E14" s="65">
        <v>849</v>
      </c>
      <c r="F14" s="98">
        <v>1997</v>
      </c>
      <c r="G14" s="99">
        <v>1663</v>
      </c>
      <c r="H14" s="66">
        <v>9</v>
      </c>
      <c r="I14" s="65"/>
      <c r="J14" s="65">
        <v>2</v>
      </c>
      <c r="K14" s="65">
        <v>1</v>
      </c>
      <c r="L14" s="104">
        <f t="shared" si="2"/>
        <v>11</v>
      </c>
      <c r="M14" s="147">
        <f t="shared" si="0"/>
        <v>1</v>
      </c>
      <c r="N14" s="167">
        <f t="shared" si="1"/>
        <v>2009</v>
      </c>
    </row>
    <row r="15" spans="1:19" ht="14.4" x14ac:dyDescent="0.3">
      <c r="A15" s="95" t="s">
        <v>61</v>
      </c>
      <c r="B15" s="134">
        <v>995</v>
      </c>
      <c r="C15" s="65">
        <v>805</v>
      </c>
      <c r="D15" s="65">
        <v>1059</v>
      </c>
      <c r="E15" s="65">
        <v>857</v>
      </c>
      <c r="F15" s="98">
        <v>2054</v>
      </c>
      <c r="G15" s="99">
        <v>1662</v>
      </c>
      <c r="H15" s="141">
        <v>12</v>
      </c>
      <c r="I15" s="141"/>
      <c r="J15" s="141">
        <v>4</v>
      </c>
      <c r="K15" s="141"/>
      <c r="L15" s="104">
        <f t="shared" si="2"/>
        <v>16</v>
      </c>
      <c r="M15" s="147">
        <f t="shared" si="0"/>
        <v>0</v>
      </c>
      <c r="N15" s="167">
        <f t="shared" si="1"/>
        <v>2070</v>
      </c>
    </row>
    <row r="16" spans="1:19" ht="14.4" x14ac:dyDescent="0.3">
      <c r="A16" s="95" t="s">
        <v>62</v>
      </c>
      <c r="B16" s="134">
        <v>3545</v>
      </c>
      <c r="C16" s="65">
        <v>2994</v>
      </c>
      <c r="D16" s="65">
        <v>3763</v>
      </c>
      <c r="E16" s="65">
        <v>3210</v>
      </c>
      <c r="F16" s="98">
        <v>7308</v>
      </c>
      <c r="G16" s="99">
        <v>6204</v>
      </c>
      <c r="H16" s="179">
        <v>39</v>
      </c>
      <c r="I16" s="181">
        <v>1</v>
      </c>
      <c r="J16" s="65">
        <v>15</v>
      </c>
      <c r="K16" s="65">
        <v>1</v>
      </c>
      <c r="L16" s="104">
        <f t="shared" si="2"/>
        <v>54</v>
      </c>
      <c r="M16" s="147">
        <f t="shared" si="0"/>
        <v>2</v>
      </c>
      <c r="N16" s="167">
        <f t="shared" si="1"/>
        <v>7364</v>
      </c>
    </row>
    <row r="17" spans="1:15" ht="14.4" x14ac:dyDescent="0.3">
      <c r="A17" s="95" t="s">
        <v>63</v>
      </c>
      <c r="B17" s="134">
        <v>1447</v>
      </c>
      <c r="C17" s="65">
        <v>1218</v>
      </c>
      <c r="D17" s="65">
        <v>1484</v>
      </c>
      <c r="E17" s="65">
        <v>1278</v>
      </c>
      <c r="F17" s="98">
        <v>2931</v>
      </c>
      <c r="G17" s="99">
        <v>2496</v>
      </c>
      <c r="H17" s="66">
        <v>29</v>
      </c>
      <c r="I17" s="65">
        <v>1</v>
      </c>
      <c r="J17" s="65">
        <v>13</v>
      </c>
      <c r="K17" s="65">
        <v>3</v>
      </c>
      <c r="L17" s="104">
        <f t="shared" si="2"/>
        <v>42</v>
      </c>
      <c r="M17" s="147">
        <f t="shared" si="0"/>
        <v>4</v>
      </c>
      <c r="N17" s="167">
        <f t="shared" si="1"/>
        <v>2977</v>
      </c>
    </row>
    <row r="18" spans="1:15" ht="15" thickBot="1" x14ac:dyDescent="0.35">
      <c r="A18" s="106" t="s">
        <v>64</v>
      </c>
      <c r="B18" s="135">
        <v>320</v>
      </c>
      <c r="C18" s="67">
        <v>259</v>
      </c>
      <c r="D18" s="67">
        <v>316</v>
      </c>
      <c r="E18" s="67">
        <v>262</v>
      </c>
      <c r="F18" s="100">
        <v>636</v>
      </c>
      <c r="G18" s="101">
        <v>521</v>
      </c>
      <c r="H18" s="68">
        <v>3</v>
      </c>
      <c r="I18" s="67"/>
      <c r="J18" s="67">
        <v>2</v>
      </c>
      <c r="K18" s="67"/>
      <c r="L18" s="104">
        <f t="shared" si="2"/>
        <v>5</v>
      </c>
      <c r="M18" s="147">
        <f t="shared" si="0"/>
        <v>0</v>
      </c>
      <c r="N18" s="169">
        <f t="shared" si="1"/>
        <v>641</v>
      </c>
    </row>
    <row r="19" spans="1:15" ht="15.6" thickTop="1" thickBot="1" x14ac:dyDescent="0.35">
      <c r="A19" s="44" t="s">
        <v>65</v>
      </c>
      <c r="B19" s="102">
        <f t="shared" ref="B19:M19" si="3">SUM(B7:B18)</f>
        <v>15789</v>
      </c>
      <c r="C19" s="30">
        <f t="shared" si="3"/>
        <v>13266</v>
      </c>
      <c r="D19" s="30">
        <f t="shared" si="3"/>
        <v>16366</v>
      </c>
      <c r="E19" s="41">
        <f t="shared" si="3"/>
        <v>13957</v>
      </c>
      <c r="F19" s="30">
        <f t="shared" si="3"/>
        <v>32155</v>
      </c>
      <c r="G19" s="31">
        <f t="shared" si="3"/>
        <v>27223</v>
      </c>
      <c r="H19" s="33">
        <f t="shared" si="3"/>
        <v>158</v>
      </c>
      <c r="I19" s="32">
        <f t="shared" si="3"/>
        <v>3</v>
      </c>
      <c r="J19" s="32">
        <f t="shared" si="3"/>
        <v>74</v>
      </c>
      <c r="K19" s="34">
        <f t="shared" si="3"/>
        <v>6</v>
      </c>
      <c r="L19" s="30">
        <f t="shared" si="3"/>
        <v>232</v>
      </c>
      <c r="M19" s="42">
        <f t="shared" si="3"/>
        <v>9</v>
      </c>
      <c r="N19" s="168">
        <f t="shared" si="1"/>
        <v>32396</v>
      </c>
    </row>
    <row r="20" spans="1:15" ht="13.8" thickTop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x14ac:dyDescent="0.25">
      <c r="A21" s="4" t="s">
        <v>52</v>
      </c>
      <c r="B21" s="1"/>
      <c r="C21" s="1"/>
      <c r="D21" s="1"/>
      <c r="E21" s="2"/>
      <c r="F21" s="2"/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25">
      <c r="A22" s="185" t="s">
        <v>53</v>
      </c>
      <c r="B22" s="185"/>
      <c r="C22" s="2"/>
      <c r="D22" s="1"/>
      <c r="E22" s="2"/>
      <c r="F22" s="2"/>
      <c r="G22" s="1"/>
      <c r="H22" s="1"/>
      <c r="I22" s="1"/>
      <c r="J22" s="1"/>
      <c r="K22" s="1"/>
      <c r="L22" s="1" t="s">
        <v>99</v>
      </c>
      <c r="M22" s="1" t="s">
        <v>99</v>
      </c>
      <c r="N22" s="1"/>
      <c r="O22" s="1"/>
    </row>
    <row r="23" spans="1:15" x14ac:dyDescent="0.25">
      <c r="A23" s="5"/>
      <c r="B23" s="1"/>
      <c r="C23" s="1"/>
      <c r="D23" s="1"/>
      <c r="E23" s="2"/>
      <c r="F23" s="2"/>
      <c r="G23" s="1"/>
      <c r="H23" s="1"/>
      <c r="I23" s="1"/>
      <c r="J23" s="1"/>
      <c r="K23" s="1"/>
      <c r="L23" s="1"/>
      <c r="M23" s="1" t="s">
        <v>99</v>
      </c>
      <c r="N23" s="1"/>
      <c r="O23" s="1"/>
    </row>
    <row r="26" spans="1:15" ht="16.5" customHeight="1" x14ac:dyDescent="0.25"/>
  </sheetData>
  <sortState ref="A26:G37">
    <sortCondition ref="A26"/>
  </sortState>
  <mergeCells count="5">
    <mergeCell ref="H5:M5"/>
    <mergeCell ref="A3:S3"/>
    <mergeCell ref="A22:B22"/>
    <mergeCell ref="A5:A6"/>
    <mergeCell ref="B5:G5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"/>
  <sheetViews>
    <sheetView zoomScaleNormal="100" workbookViewId="0">
      <selection activeCell="F32" sqref="F32"/>
    </sheetView>
  </sheetViews>
  <sheetFormatPr defaultRowHeight="13.2" x14ac:dyDescent="0.25"/>
  <cols>
    <col min="1" max="1" width="29.6640625" customWidth="1"/>
    <col min="2" max="2" width="10" customWidth="1"/>
    <col min="3" max="3" width="11.44140625" customWidth="1"/>
    <col min="4" max="4" width="10.6640625" customWidth="1"/>
    <col min="5" max="5" width="8.88671875" customWidth="1"/>
    <col min="6" max="6" width="10.6640625" customWidth="1"/>
  </cols>
  <sheetData>
    <row r="2" spans="1:6" ht="13.8" x14ac:dyDescent="0.25">
      <c r="A2" s="195" t="s">
        <v>0</v>
      </c>
      <c r="B2" s="195"/>
      <c r="C2" s="195"/>
      <c r="D2" s="195"/>
      <c r="E2" s="195"/>
      <c r="F2" s="195"/>
    </row>
    <row r="3" spans="1:6" ht="13.8" x14ac:dyDescent="0.25">
      <c r="A3" s="195" t="s">
        <v>115</v>
      </c>
      <c r="B3" s="195"/>
      <c r="C3" s="195"/>
      <c r="D3" s="195"/>
      <c r="E3" s="195"/>
      <c r="F3" s="195"/>
    </row>
    <row r="4" spans="1:6" ht="14.4" thickBot="1" x14ac:dyDescent="0.3">
      <c r="A4" s="173"/>
      <c r="B4" s="162"/>
      <c r="C4" s="162"/>
      <c r="D4" s="162"/>
      <c r="E4" s="162"/>
      <c r="F4" s="173"/>
    </row>
    <row r="5" spans="1:6" ht="17.399999999999999" thickTop="1" x14ac:dyDescent="0.3">
      <c r="A5" s="174"/>
      <c r="B5" s="21" t="s">
        <v>1</v>
      </c>
      <c r="C5" s="23" t="s">
        <v>1</v>
      </c>
      <c r="D5" s="22" t="s">
        <v>2</v>
      </c>
      <c r="E5" s="109"/>
      <c r="F5" s="172" t="s">
        <v>2</v>
      </c>
    </row>
    <row r="6" spans="1:6" ht="16.8" x14ac:dyDescent="0.3">
      <c r="A6" s="18" t="s">
        <v>3</v>
      </c>
      <c r="B6" s="17" t="s">
        <v>4</v>
      </c>
      <c r="C6" s="15" t="s">
        <v>5</v>
      </c>
      <c r="D6" s="14"/>
      <c r="E6" s="110" t="s">
        <v>6</v>
      </c>
      <c r="F6" s="107"/>
    </row>
    <row r="7" spans="1:6" ht="18" thickBot="1" x14ac:dyDescent="0.35">
      <c r="A7" s="19"/>
      <c r="B7" s="111" t="s">
        <v>7</v>
      </c>
      <c r="C7" s="48" t="s">
        <v>7</v>
      </c>
      <c r="D7" s="16" t="s">
        <v>8</v>
      </c>
      <c r="E7" s="112"/>
      <c r="F7" s="108" t="s">
        <v>9</v>
      </c>
    </row>
    <row r="8" spans="1:6" ht="21" customHeight="1" thickTop="1" x14ac:dyDescent="0.3">
      <c r="A8" s="113" t="s">
        <v>10</v>
      </c>
      <c r="B8" s="115">
        <f>D8-C8</f>
        <v>70</v>
      </c>
      <c r="C8" s="116">
        <v>433</v>
      </c>
      <c r="D8" s="117">
        <v>503</v>
      </c>
      <c r="E8" s="118">
        <v>1</v>
      </c>
      <c r="F8" s="125">
        <f>D8+E8</f>
        <v>504</v>
      </c>
    </row>
    <row r="9" spans="1:6" ht="21" customHeight="1" x14ac:dyDescent="0.3">
      <c r="A9" s="20" t="s">
        <v>11</v>
      </c>
      <c r="B9" s="119">
        <f t="shared" ref="B9:B19" si="0">D9-C9</f>
        <v>208</v>
      </c>
      <c r="C9" s="120">
        <v>1280</v>
      </c>
      <c r="D9" s="89">
        <v>1488</v>
      </c>
      <c r="E9" s="121">
        <v>7</v>
      </c>
      <c r="F9" s="126">
        <f t="shared" ref="F9:F19" si="1">D9+E9</f>
        <v>1495</v>
      </c>
    </row>
    <row r="10" spans="1:6" ht="21" customHeight="1" x14ac:dyDescent="0.3">
      <c r="A10" s="20" t="s">
        <v>12</v>
      </c>
      <c r="B10" s="119">
        <f t="shared" si="0"/>
        <v>121</v>
      </c>
      <c r="C10" s="120">
        <v>736</v>
      </c>
      <c r="D10" s="89">
        <v>857</v>
      </c>
      <c r="E10" s="121">
        <v>3</v>
      </c>
      <c r="F10" s="126">
        <f t="shared" si="1"/>
        <v>860</v>
      </c>
    </row>
    <row r="11" spans="1:6" ht="21" customHeight="1" x14ac:dyDescent="0.3">
      <c r="A11" s="20" t="s">
        <v>13</v>
      </c>
      <c r="B11" s="119">
        <f t="shared" si="0"/>
        <v>655</v>
      </c>
      <c r="C11" s="120">
        <v>3809</v>
      </c>
      <c r="D11" s="89">
        <v>4464</v>
      </c>
      <c r="E11" s="121">
        <v>37</v>
      </c>
      <c r="F11" s="126">
        <f t="shared" si="1"/>
        <v>4501</v>
      </c>
    </row>
    <row r="12" spans="1:6" ht="21" customHeight="1" x14ac:dyDescent="0.3">
      <c r="A12" s="20" t="s">
        <v>14</v>
      </c>
      <c r="B12" s="119">
        <f t="shared" si="0"/>
        <v>112</v>
      </c>
      <c r="C12" s="120">
        <v>599</v>
      </c>
      <c r="D12" s="89">
        <v>711</v>
      </c>
      <c r="E12" s="121">
        <v>7</v>
      </c>
      <c r="F12" s="126">
        <f t="shared" si="1"/>
        <v>718</v>
      </c>
    </row>
    <row r="13" spans="1:6" ht="21" customHeight="1" x14ac:dyDescent="0.3">
      <c r="A13" s="20" t="s">
        <v>15</v>
      </c>
      <c r="B13" s="119">
        <f t="shared" si="0"/>
        <v>430</v>
      </c>
      <c r="C13" s="120">
        <v>2367</v>
      </c>
      <c r="D13" s="89">
        <v>2797</v>
      </c>
      <c r="E13" s="121">
        <v>16</v>
      </c>
      <c r="F13" s="126">
        <f t="shared" si="1"/>
        <v>2813</v>
      </c>
    </row>
    <row r="14" spans="1:6" ht="21" customHeight="1" x14ac:dyDescent="0.3">
      <c r="A14" s="20" t="s">
        <v>16</v>
      </c>
      <c r="B14" s="119">
        <f t="shared" si="0"/>
        <v>956</v>
      </c>
      <c r="C14" s="120">
        <v>5453</v>
      </c>
      <c r="D14" s="89">
        <v>6409</v>
      </c>
      <c r="E14" s="121">
        <v>35</v>
      </c>
      <c r="F14" s="126">
        <f t="shared" si="1"/>
        <v>6444</v>
      </c>
    </row>
    <row r="15" spans="1:6" ht="21" customHeight="1" x14ac:dyDescent="0.3">
      <c r="A15" s="20" t="s">
        <v>17</v>
      </c>
      <c r="B15" s="119">
        <f t="shared" si="0"/>
        <v>334</v>
      </c>
      <c r="C15" s="120">
        <v>1663</v>
      </c>
      <c r="D15" s="89">
        <v>1997</v>
      </c>
      <c r="E15" s="121">
        <v>12</v>
      </c>
      <c r="F15" s="126">
        <f t="shared" si="1"/>
        <v>2009</v>
      </c>
    </row>
    <row r="16" spans="1:6" ht="21" customHeight="1" x14ac:dyDescent="0.3">
      <c r="A16" s="20" t="s">
        <v>18</v>
      </c>
      <c r="B16" s="119">
        <f t="shared" si="0"/>
        <v>392</v>
      </c>
      <c r="C16" s="120">
        <v>1662</v>
      </c>
      <c r="D16" s="89">
        <v>2054</v>
      </c>
      <c r="E16" s="121">
        <v>16</v>
      </c>
      <c r="F16" s="126">
        <f t="shared" si="1"/>
        <v>2070</v>
      </c>
    </row>
    <row r="17" spans="1:6" ht="21" customHeight="1" x14ac:dyDescent="0.3">
      <c r="A17" s="20" t="s">
        <v>19</v>
      </c>
      <c r="B17" s="119">
        <f t="shared" si="0"/>
        <v>1104</v>
      </c>
      <c r="C17" s="120">
        <v>6204</v>
      </c>
      <c r="D17" s="89">
        <v>7308</v>
      </c>
      <c r="E17" s="121">
        <v>56</v>
      </c>
      <c r="F17" s="126">
        <f t="shared" si="1"/>
        <v>7364</v>
      </c>
    </row>
    <row r="18" spans="1:6" ht="21" customHeight="1" x14ac:dyDescent="0.3">
      <c r="A18" s="20" t="s">
        <v>20</v>
      </c>
      <c r="B18" s="119">
        <f t="shared" si="0"/>
        <v>435</v>
      </c>
      <c r="C18" s="120">
        <v>2496</v>
      </c>
      <c r="D18" s="89">
        <v>2931</v>
      </c>
      <c r="E18" s="121">
        <v>46</v>
      </c>
      <c r="F18" s="126">
        <f t="shared" si="1"/>
        <v>2977</v>
      </c>
    </row>
    <row r="19" spans="1:6" ht="21" customHeight="1" thickBot="1" x14ac:dyDescent="0.35">
      <c r="A19" s="114" t="s">
        <v>21</v>
      </c>
      <c r="B19" s="122">
        <f t="shared" si="0"/>
        <v>115</v>
      </c>
      <c r="C19" s="123">
        <v>521</v>
      </c>
      <c r="D19" s="92">
        <v>636</v>
      </c>
      <c r="E19" s="124">
        <v>5</v>
      </c>
      <c r="F19" s="127">
        <f t="shared" si="1"/>
        <v>641</v>
      </c>
    </row>
    <row r="20" spans="1:6" ht="21" customHeight="1" thickTop="1" thickBot="1" x14ac:dyDescent="0.35">
      <c r="A20" s="43" t="s">
        <v>22</v>
      </c>
      <c r="B20" s="128">
        <f>SUM(B8:B19)</f>
        <v>4932</v>
      </c>
      <c r="C20" s="129">
        <f>SUM(C8:C19)</f>
        <v>27223</v>
      </c>
      <c r="D20" s="130">
        <f>SUM(D8:D19)</f>
        <v>32155</v>
      </c>
      <c r="E20" s="131">
        <f>SUM(E8:E19)</f>
        <v>241</v>
      </c>
      <c r="F20" s="132">
        <f>SUM(F8:F19)</f>
        <v>32396</v>
      </c>
    </row>
    <row r="21" spans="1:6" ht="13.8" thickTop="1" x14ac:dyDescent="0.25"/>
  </sheetData>
  <mergeCells count="2">
    <mergeCell ref="A2:F2"/>
    <mergeCell ref="A3:F3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Městské obvody</vt:lpstr>
      <vt:lpstr>Městské obvody - zjednodušená</vt:lpstr>
      <vt:lpstr>Obce</vt:lpstr>
      <vt:lpstr>Obce - zjednodušená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Hana Stachníková</cp:lastModifiedBy>
  <cp:lastPrinted>2018-01-08T06:30:14Z</cp:lastPrinted>
  <dcterms:created xsi:type="dcterms:W3CDTF">1997-01-24T11:07:25Z</dcterms:created>
  <dcterms:modified xsi:type="dcterms:W3CDTF">2019-01-21T13:53:15Z</dcterms:modified>
</cp:coreProperties>
</file>