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6" yWindow="552" windowWidth="9420" windowHeight="4080"/>
  </bookViews>
  <sheets>
    <sheet name="Městské obvody" sheetId="2" r:id="rId1"/>
    <sheet name="Městské obvody - zjednodušená" sheetId="1" r:id="rId2"/>
    <sheet name="Obce" sheetId="4" r:id="rId3"/>
    <sheet name="Obce - zjednodušená" sheetId="3" r:id="rId4"/>
  </sheets>
  <calcPr calcId="145621"/>
</workbook>
</file>

<file path=xl/calcChain.xml><?xml version="1.0" encoding="utf-8"?>
<calcChain xmlns="http://schemas.openxmlformats.org/spreadsheetml/2006/main">
  <c r="E31" i="1" l="1"/>
  <c r="L7" i="2"/>
  <c r="I30" i="2"/>
  <c r="J30" i="2"/>
  <c r="K30" i="2"/>
  <c r="H30" i="2"/>
  <c r="G18" i="4" l="1"/>
  <c r="G8" i="4"/>
  <c r="G9" i="4"/>
  <c r="G10" i="4"/>
  <c r="G11" i="4"/>
  <c r="G12" i="4"/>
  <c r="G13" i="4"/>
  <c r="G14" i="4"/>
  <c r="G15" i="4"/>
  <c r="G16" i="4"/>
  <c r="G17" i="4"/>
  <c r="F8" i="4"/>
  <c r="F9" i="4"/>
  <c r="F10" i="4"/>
  <c r="F11" i="4"/>
  <c r="F12" i="4"/>
  <c r="F13" i="4"/>
  <c r="F14" i="4"/>
  <c r="F15" i="4"/>
  <c r="F16" i="4"/>
  <c r="F17" i="4"/>
  <c r="F18" i="4"/>
  <c r="G7" i="4"/>
  <c r="F7" i="4"/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G7" i="2"/>
  <c r="F7" i="2"/>
  <c r="L7" i="4" l="1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7" i="2"/>
  <c r="M30" i="2" l="1"/>
  <c r="N18" i="4"/>
  <c r="N17" i="4"/>
  <c r="N16" i="4"/>
  <c r="N15" i="4"/>
  <c r="N14" i="4"/>
  <c r="N13" i="4"/>
  <c r="N12" i="4"/>
  <c r="N11" i="4"/>
  <c r="N10" i="4"/>
  <c r="N9" i="4"/>
  <c r="N8" i="4"/>
  <c r="N7" i="4"/>
  <c r="N29" i="2" l="1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F30" i="2" l="1"/>
  <c r="B8" i="3"/>
  <c r="F8" i="3"/>
  <c r="F9" i="3"/>
  <c r="F10" i="3"/>
  <c r="F11" i="3"/>
  <c r="F12" i="3"/>
  <c r="F13" i="3"/>
  <c r="F14" i="3"/>
  <c r="F15" i="3"/>
  <c r="F16" i="3"/>
  <c r="F17" i="3"/>
  <c r="F18" i="3"/>
  <c r="F19" i="3"/>
  <c r="F19" i="4"/>
  <c r="L19" i="4"/>
  <c r="E20" i="3"/>
  <c r="B9" i="3"/>
  <c r="B10" i="3"/>
  <c r="B11" i="3"/>
  <c r="B12" i="3"/>
  <c r="B13" i="3"/>
  <c r="B14" i="3"/>
  <c r="B15" i="3"/>
  <c r="B16" i="3"/>
  <c r="B17" i="3"/>
  <c r="B18" i="3"/>
  <c r="B19" i="3"/>
  <c r="D20" i="3"/>
  <c r="C31" i="1"/>
  <c r="E30" i="2"/>
  <c r="G30" i="2"/>
  <c r="M19" i="4"/>
  <c r="K19" i="4"/>
  <c r="J19" i="4"/>
  <c r="I19" i="4"/>
  <c r="H19" i="4"/>
  <c r="G19" i="4"/>
  <c r="E19" i="4"/>
  <c r="D19" i="4"/>
  <c r="C19" i="4"/>
  <c r="B19" i="4"/>
  <c r="D30" i="2"/>
  <c r="C30" i="2"/>
  <c r="B30" i="2"/>
  <c r="C20" i="3"/>
  <c r="F20" i="3" l="1"/>
  <c r="N30" i="2"/>
  <c r="N19" i="4"/>
  <c r="B20" i="3"/>
  <c r="F9" i="1"/>
  <c r="F13" i="1"/>
  <c r="F17" i="1"/>
  <c r="F21" i="1"/>
  <c r="F25" i="1"/>
  <c r="F29" i="1"/>
  <c r="F10" i="1"/>
  <c r="F14" i="1"/>
  <c r="F18" i="1"/>
  <c r="F22" i="1"/>
  <c r="F26" i="1"/>
  <c r="F30" i="1"/>
  <c r="B9" i="1"/>
  <c r="B11" i="1"/>
  <c r="F11" i="1"/>
  <c r="F15" i="1"/>
  <c r="B17" i="1"/>
  <c r="B19" i="1"/>
  <c r="F19" i="1"/>
  <c r="F23" i="1"/>
  <c r="B25" i="1"/>
  <c r="B27" i="1"/>
  <c r="F27" i="1"/>
  <c r="F8" i="1"/>
  <c r="F12" i="1"/>
  <c r="B14" i="1"/>
  <c r="F16" i="1"/>
  <c r="B16" i="1"/>
  <c r="F20" i="1"/>
  <c r="B22" i="1"/>
  <c r="F24" i="1"/>
  <c r="B24" i="1"/>
  <c r="F28" i="1"/>
  <c r="B30" i="1"/>
  <c r="B21" i="1"/>
  <c r="B10" i="1"/>
  <c r="B26" i="1"/>
  <c r="B15" i="1"/>
  <c r="B23" i="1"/>
  <c r="B12" i="1"/>
  <c r="B20" i="1"/>
  <c r="B28" i="1"/>
  <c r="B8" i="1"/>
  <c r="D31" i="1"/>
  <c r="F31" i="1" s="1"/>
  <c r="B13" i="1"/>
  <c r="B29" i="1"/>
  <c r="B18" i="1"/>
  <c r="B31" i="1" l="1"/>
</calcChain>
</file>

<file path=xl/sharedStrings.xml><?xml version="1.0" encoding="utf-8"?>
<sst xmlns="http://schemas.openxmlformats.org/spreadsheetml/2006/main" count="147" uniqueCount="118">
  <si>
    <t>POČET OBYVATEL PŘIHLÁŠENÝCH K POBYTU V OBCÍCH SPRÁVNÍHO</t>
  </si>
  <si>
    <t>občané</t>
  </si>
  <si>
    <t>celkem</t>
  </si>
  <si>
    <t xml:space="preserve"> OBCE</t>
  </si>
  <si>
    <t>mladší</t>
  </si>
  <si>
    <t>od</t>
  </si>
  <si>
    <t>cizinci</t>
  </si>
  <si>
    <t>15 let</t>
  </si>
  <si>
    <t>občanů</t>
  </si>
  <si>
    <t>obyvatel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</si>
  <si>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</si>
  <si>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</si>
  <si>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</si>
  <si>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</si>
  <si>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</si>
  <si>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</si>
  <si>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</si>
  <si>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</si>
  <si>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</si>
  <si>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</si>
  <si>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</si>
  <si>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</si>
  <si>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 xml:space="preserve"> Celkem</t>
  </si>
  <si>
    <t xml:space="preserve"> Název městského obvodu Ostrava</t>
  </si>
  <si>
    <t>Občané ČR</t>
  </si>
  <si>
    <t>Muži 15+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</si>
  <si>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</si>
  <si>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</si>
  <si>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</si>
  <si>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</si>
  <si>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</si>
  <si>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</si>
  <si>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</si>
  <si>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</si>
  <si>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</si>
  <si>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</si>
  <si>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</si>
  <si>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</si>
  <si>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</si>
  <si>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</si>
  <si>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</si>
  <si>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</si>
  <si>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</si>
  <si>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</si>
  <si>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</si>
  <si>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</si>
  <si>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</si>
  <si>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</si>
  <si>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</si>
  <si>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</si>
  <si>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</si>
  <si>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CELKEM OSTRAVA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</si>
  <si>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</si>
  <si>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</si>
  <si>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</si>
  <si>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</si>
  <si>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</si>
  <si>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</si>
  <si>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</si>
  <si>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</si>
  <si>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</si>
  <si>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</si>
  <si>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</si>
  <si>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</si>
  <si>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</si>
  <si>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CELKEM OBCE</t>
  </si>
  <si>
    <t>Cizinci (včetně EU i ne EU)</t>
  </si>
  <si>
    <t>Muži</t>
  </si>
  <si>
    <t>Ženy</t>
  </si>
  <si>
    <t xml:space="preserve">Obyvatel </t>
  </si>
  <si>
    <t>Název obce</t>
  </si>
  <si>
    <t>Obyvatel</t>
  </si>
  <si>
    <t>POČET OBYVATEL PŘIHLÁŠENÝCH K POBYTU</t>
  </si>
  <si>
    <t xml:space="preserve"> Městské obvody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</si>
  <si>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</si>
  <si>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</si>
  <si>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</si>
  <si>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</si>
  <si>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</si>
  <si>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</si>
  <si>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</si>
  <si>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</si>
  <si>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</si>
  <si>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</si>
  <si>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</si>
  <si>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</si>
  <si>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</si>
  <si>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</si>
  <si>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</si>
  <si>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</si>
  <si>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</si>
  <si>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</si>
  <si>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</si>
  <si>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</si>
  <si>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</si>
  <si>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</si>
  <si>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</si>
  <si>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</si>
  <si>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</t>
  </si>
  <si>
    <t>Cizinci</t>
  </si>
  <si>
    <t>Muži do 15</t>
  </si>
  <si>
    <t>Ženy  do 15</t>
  </si>
  <si>
    <t>Celkem 15+</t>
  </si>
  <si>
    <t>Ženy do 15</t>
  </si>
  <si>
    <t xml:space="preserve">Celkem </t>
  </si>
  <si>
    <t xml:space="preserve">  POČET OBYVATEL, KTEŘÍ SE PŘIHLÁSILI K TRVALÉMU POBYTU NEBO MAJÍ PODLE  ZVLÁŠTNÍCH PRÁVNÍCH PŘEDPISŮ </t>
  </si>
  <si>
    <t>Celkem do 15</t>
  </si>
  <si>
    <t>z toho 15+</t>
  </si>
  <si>
    <t xml:space="preserve"> z toho 15+</t>
  </si>
  <si>
    <t xml:space="preserve"> z toho do 15</t>
  </si>
  <si>
    <t>z toho muži       15+</t>
  </si>
  <si>
    <t>z toho ženy   15+</t>
  </si>
  <si>
    <t>z toho muži    15+</t>
  </si>
  <si>
    <t>z toho ženy 15+</t>
  </si>
  <si>
    <r>
      <t xml:space="preserve">POČET OBYVATEL, KTEŘÍ SE PŘIHLÁSILI K TRVALÉMU POBYTU NEBO MAJÍ PODLE  ZVLÁŠTNÍCH PRÁVNÍCH PŘEDPISŮ </t>
    </r>
    <r>
      <rPr>
        <b/>
        <sz val="11"/>
        <rFont val="Arial CE"/>
        <charset val="238"/>
      </rPr>
      <t>POVOLEN POBYT V ÚZEMNÍM OBVODU STATUTÁRNÍHO MĚSTA OSTRAVY KE DNE 01.01.2020</t>
    </r>
  </si>
  <si>
    <t xml:space="preserve"> NA ÚZEMÍ STATUTÁRNÍHO MĚSTA OSTRAVY KE DNI 01.01.2020</t>
  </si>
  <si>
    <t xml:space="preserve">  POVOLEN POBYT V OBCÍCH SPRÁVNÍHO OBVODU STATUTÁRNÍHO MĚSTA OSTRAVY KE DNI 01.01.2020</t>
  </si>
  <si>
    <t>OBVODU  STATUTÁRNÍHO MĚSTA OSTRAVY KE DNI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</si>
</sst>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u/>
      <sz val="8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7">
    <xf numFmtId="0" fontId="0" fillId="0" borderId="0" xfId="0"/>
    <xf numFmtId="0" fontId="12" fillId="0" borderId="0" xfId="0" applyFont="1"/>
    <xf numFmtId="0" fontId="12" fillId="0" borderId="0" xfId="0" applyFont="1" applyAlignment="1">
      <alignment wrapText="1"/>
    </xf>
    <xf numFmtId="3" fontId="0" fillId="0" borderId="0" xfId="0" applyNumberFormat="1"/>
    <xf numFmtId="0" fontId="15" fillId="0" borderId="0" xfId="0" applyFont="1"/>
    <xf numFmtId="0" fontId="12" fillId="0" borderId="0" xfId="0" applyFont="1" applyFill="1" applyBorder="1"/>
    <xf numFmtId="0" fontId="11" fillId="0" borderId="0" xfId="0" applyFont="1" applyAlignment="1"/>
    <xf numFmtId="0" fontId="0" fillId="0" borderId="0" xfId="0" applyAlignment="1">
      <alignment horizontal="right"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/>
    <xf numFmtId="0" fontId="10" fillId="3" borderId="10" xfId="0" applyFont="1" applyFill="1" applyBorder="1"/>
    <xf numFmtId="0" fontId="8" fillId="3" borderId="11" xfId="0" applyFont="1" applyFill="1" applyBorder="1" applyAlignment="1">
      <alignment wrapText="1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8" fillId="2" borderId="16" xfId="0" applyFont="1" applyFill="1" applyBorder="1"/>
    <xf numFmtId="0" fontId="8" fillId="4" borderId="17" xfId="0" applyFont="1" applyFill="1" applyBorder="1"/>
    <xf numFmtId="0" fontId="8" fillId="2" borderId="18" xfId="0" applyFont="1" applyFill="1" applyBorder="1"/>
    <xf numFmtId="0" fontId="8" fillId="4" borderId="19" xfId="0" applyFont="1" applyFill="1" applyBorder="1" applyAlignment="1">
      <alignment horizontal="center"/>
    </xf>
    <xf numFmtId="0" fontId="8" fillId="2" borderId="16" xfId="0" applyFont="1" applyFill="1" applyBorder="1" applyAlignment="1">
      <alignment wrapText="1"/>
    </xf>
    <xf numFmtId="0" fontId="18" fillId="5" borderId="12" xfId="0" applyFont="1" applyFill="1" applyBorder="1"/>
    <xf numFmtId="3" fontId="19" fillId="5" borderId="20" xfId="0" applyNumberFormat="1" applyFont="1" applyFill="1" applyBorder="1"/>
    <xf numFmtId="3" fontId="19" fillId="5" borderId="21" xfId="0" applyNumberFormat="1" applyFont="1" applyFill="1" applyBorder="1"/>
    <xf numFmtId="3" fontId="19" fillId="5" borderId="22" xfId="0" applyNumberFormat="1" applyFont="1" applyFill="1" applyBorder="1"/>
    <xf numFmtId="3" fontId="19" fillId="5" borderId="23" xfId="0" applyNumberFormat="1" applyFont="1" applyFill="1" applyBorder="1"/>
    <xf numFmtId="3" fontId="19" fillId="5" borderId="24" xfId="0" applyNumberFormat="1" applyFont="1" applyFill="1" applyBorder="1"/>
    <xf numFmtId="0" fontId="8" fillId="2" borderId="16" xfId="0" applyFont="1" applyFill="1" applyBorder="1" applyAlignment="1">
      <alignment horizontal="justify" wrapText="1"/>
    </xf>
    <xf numFmtId="0" fontId="8" fillId="2" borderId="26" xfId="0" applyFont="1" applyFill="1" applyBorder="1" applyAlignment="1">
      <alignment horizontal="justify" wrapText="1"/>
    </xf>
    <xf numFmtId="0" fontId="8" fillId="2" borderId="26" xfId="0" applyFont="1" applyFill="1" applyBorder="1" applyAlignment="1">
      <alignment wrapText="1"/>
    </xf>
    <xf numFmtId="3" fontId="7" fillId="4" borderId="27" xfId="0" applyNumberFormat="1" applyFont="1" applyFill="1" applyBorder="1" applyAlignment="1">
      <alignment horizontal="right"/>
    </xf>
    <xf numFmtId="3" fontId="7" fillId="4" borderId="28" xfId="0" applyNumberFormat="1" applyFont="1" applyFill="1" applyBorder="1" applyAlignment="1">
      <alignment horizontal="right"/>
    </xf>
    <xf numFmtId="3" fontId="7" fillId="4" borderId="29" xfId="0" applyNumberFormat="1" applyFont="1" applyFill="1" applyBorder="1" applyAlignment="1">
      <alignment horizontal="right"/>
    </xf>
    <xf numFmtId="3" fontId="19" fillId="5" borderId="30" xfId="0" applyNumberFormat="1" applyFont="1" applyFill="1" applyBorder="1"/>
    <xf numFmtId="3" fontId="19" fillId="5" borderId="31" xfId="0" applyNumberFormat="1" applyFont="1" applyFill="1" applyBorder="1"/>
    <xf numFmtId="0" fontId="8" fillId="5" borderId="25" xfId="0" applyFont="1" applyFill="1" applyBorder="1" applyAlignment="1">
      <alignment wrapText="1"/>
    </xf>
    <xf numFmtId="0" fontId="16" fillId="5" borderId="25" xfId="0" applyFont="1" applyFill="1" applyBorder="1"/>
    <xf numFmtId="0" fontId="8" fillId="2" borderId="3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3" xfId="0" applyFont="1" applyFill="1" applyBorder="1"/>
    <xf numFmtId="0" fontId="9" fillId="3" borderId="34" xfId="0" applyFont="1" applyFill="1" applyBorder="1" applyAlignment="1">
      <alignment horizontal="center"/>
    </xf>
    <xf numFmtId="0" fontId="21" fillId="4" borderId="35" xfId="0" applyFont="1" applyFill="1" applyBorder="1" applyAlignment="1">
      <alignment wrapText="1"/>
    </xf>
    <xf numFmtId="3" fontId="7" fillId="4" borderId="20" xfId="0" applyNumberFormat="1" applyFont="1" applyFill="1" applyBorder="1"/>
    <xf numFmtId="3" fontId="7" fillId="4" borderId="30" xfId="0" applyNumberFormat="1" applyFont="1" applyFill="1" applyBorder="1"/>
    <xf numFmtId="3" fontId="7" fillId="4" borderId="36" xfId="0" applyNumberFormat="1" applyFont="1" applyFill="1" applyBorder="1" applyAlignment="1">
      <alignment horizontal="right"/>
    </xf>
    <xf numFmtId="0" fontId="23" fillId="4" borderId="37" xfId="0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0" fillId="0" borderId="0" xfId="0" applyBorder="1"/>
    <xf numFmtId="0" fontId="13" fillId="4" borderId="41" xfId="0" applyFont="1" applyFill="1" applyBorder="1"/>
    <xf numFmtId="0" fontId="13" fillId="4" borderId="42" xfId="0" applyFont="1" applyFill="1" applyBorder="1"/>
    <xf numFmtId="0" fontId="13" fillId="4" borderId="43" xfId="0" applyFont="1" applyFill="1" applyBorder="1"/>
    <xf numFmtId="3" fontId="23" fillId="4" borderId="44" xfId="0" applyNumberFormat="1" applyFont="1" applyFill="1" applyBorder="1"/>
    <xf numFmtId="0" fontId="12" fillId="4" borderId="47" xfId="0" applyFont="1" applyFill="1" applyBorder="1" applyAlignment="1">
      <alignment horizontal="center" wrapText="1"/>
    </xf>
    <xf numFmtId="0" fontId="12" fillId="4" borderId="47" xfId="0" applyFont="1" applyFill="1" applyBorder="1" applyAlignment="1">
      <alignment horizontal="center"/>
    </xf>
    <xf numFmtId="0" fontId="12" fillId="6" borderId="47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0" fillId="0" borderId="52" xfId="0" applyBorder="1"/>
    <xf numFmtId="0" fontId="0" fillId="0" borderId="54" xfId="0" applyBorder="1"/>
    <xf numFmtId="0" fontId="0" fillId="0" borderId="47" xfId="0" applyBorder="1"/>
    <xf numFmtId="0" fontId="0" fillId="0" borderId="51" xfId="0" applyBorder="1"/>
    <xf numFmtId="0" fontId="22" fillId="0" borderId="56" xfId="0" applyFont="1" applyBorder="1"/>
    <xf numFmtId="0" fontId="22" fillId="0" borderId="58" xfId="0" applyFont="1" applyBorder="1"/>
    <xf numFmtId="0" fontId="22" fillId="0" borderId="52" xfId="0" applyFont="1" applyBorder="1"/>
    <xf numFmtId="0" fontId="22" fillId="0" borderId="60" xfId="0" applyFont="1" applyBorder="1"/>
    <xf numFmtId="0" fontId="22" fillId="0" borderId="47" xfId="0" applyFont="1" applyBorder="1"/>
    <xf numFmtId="3" fontId="25" fillId="0" borderId="55" xfId="1" applyNumberFormat="1" applyFont="1" applyBorder="1"/>
    <xf numFmtId="3" fontId="25" fillId="0" borderId="59" xfId="1" applyNumberFormat="1" applyFont="1" applyBorder="1"/>
    <xf numFmtId="0" fontId="25" fillId="7" borderId="52" xfId="0" applyFont="1" applyFill="1" applyBorder="1"/>
    <xf numFmtId="3" fontId="25" fillId="0" borderId="61" xfId="1" applyNumberFormat="1" applyFont="1" applyBorder="1"/>
    <xf numFmtId="0" fontId="25" fillId="7" borderId="47" xfId="0" applyFont="1" applyFill="1" applyBorder="1"/>
    <xf numFmtId="0" fontId="12" fillId="8" borderId="62" xfId="0" applyFont="1" applyFill="1" applyBorder="1" applyAlignment="1">
      <alignment horizontal="center" vertical="center"/>
    </xf>
    <xf numFmtId="0" fontId="17" fillId="8" borderId="63" xfId="0" applyFont="1" applyFill="1" applyBorder="1"/>
    <xf numFmtId="0" fontId="17" fillId="8" borderId="11" xfId="0" applyFont="1" applyFill="1" applyBorder="1"/>
    <xf numFmtId="0" fontId="12" fillId="8" borderId="67" xfId="0" applyFont="1" applyFill="1" applyBorder="1" applyAlignment="1">
      <alignment horizontal="center" vertical="center"/>
    </xf>
    <xf numFmtId="0" fontId="12" fillId="8" borderId="62" xfId="0" applyFont="1" applyFill="1" applyBorder="1" applyAlignment="1">
      <alignment horizontal="center" vertical="center" wrapText="1"/>
    </xf>
    <xf numFmtId="3" fontId="19" fillId="5" borderId="35" xfId="0" applyNumberFormat="1" applyFont="1" applyFill="1" applyBorder="1"/>
    <xf numFmtId="0" fontId="0" fillId="8" borderId="73" xfId="0" applyFill="1" applyBorder="1"/>
    <xf numFmtId="0" fontId="17" fillId="8" borderId="76" xfId="0" applyFont="1" applyFill="1" applyBorder="1"/>
    <xf numFmtId="0" fontId="9" fillId="5" borderId="40" xfId="0" applyFont="1" applyFill="1" applyBorder="1"/>
    <xf numFmtId="0" fontId="9" fillId="3" borderId="39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77" xfId="0" applyFont="1" applyFill="1" applyBorder="1"/>
    <xf numFmtId="0" fontId="8" fillId="3" borderId="63" xfId="0" applyFont="1" applyFill="1" applyBorder="1" applyAlignment="1">
      <alignment wrapText="1"/>
    </xf>
    <xf numFmtId="0" fontId="8" fillId="3" borderId="76" xfId="0" applyFont="1" applyFill="1" applyBorder="1" applyAlignment="1">
      <alignment wrapText="1"/>
    </xf>
    <xf numFmtId="3" fontId="25" fillId="0" borderId="70" xfId="0" applyNumberFormat="1" applyFont="1" applyBorder="1"/>
    <xf numFmtId="0" fontId="25" fillId="0" borderId="73" xfId="0" applyFont="1" applyBorder="1"/>
    <xf numFmtId="0" fontId="25" fillId="7" borderId="73" xfId="0" applyFont="1" applyFill="1" applyBorder="1"/>
    <xf numFmtId="0" fontId="25" fillId="7" borderId="74" xfId="0" applyFont="1" applyFill="1" applyBorder="1"/>
    <xf numFmtId="3" fontId="25" fillId="0" borderId="54" xfId="0" applyNumberFormat="1" applyFont="1" applyBorder="1"/>
    <xf numFmtId="0" fontId="25" fillId="0" borderId="52" xfId="0" applyFont="1" applyBorder="1"/>
    <xf numFmtId="0" fontId="25" fillId="7" borderId="71" xfId="0" applyFont="1" applyFill="1" applyBorder="1"/>
    <xf numFmtId="3" fontId="25" fillId="0" borderId="51" xfId="0" applyNumberFormat="1" applyFont="1" applyBorder="1"/>
    <xf numFmtId="0" fontId="25" fillId="0" borderId="47" xfId="0" applyFont="1" applyBorder="1"/>
    <xf numFmtId="0" fontId="25" fillId="7" borderId="72" xfId="0" applyFont="1" applyFill="1" applyBorder="1"/>
    <xf numFmtId="3" fontId="7" fillId="5" borderId="44" xfId="0" applyNumberFormat="1" applyFont="1" applyFill="1" applyBorder="1" applyAlignment="1">
      <alignment horizontal="right"/>
    </xf>
    <xf numFmtId="3" fontId="7" fillId="5" borderId="45" xfId="0" applyNumberFormat="1" applyFont="1" applyFill="1" applyBorder="1" applyAlignment="1">
      <alignment horizontal="right"/>
    </xf>
    <xf numFmtId="3" fontId="7" fillId="5" borderId="46" xfId="0" applyNumberFormat="1" applyFont="1" applyFill="1" applyBorder="1" applyAlignment="1">
      <alignment horizontal="right"/>
    </xf>
    <xf numFmtId="3" fontId="7" fillId="5" borderId="78" xfId="0" applyNumberFormat="1" applyFont="1" applyFill="1" applyBorder="1"/>
    <xf numFmtId="3" fontId="7" fillId="5" borderId="30" xfId="0" applyNumberFormat="1" applyFont="1" applyFill="1" applyBorder="1"/>
    <xf numFmtId="3" fontId="7" fillId="5" borderId="20" xfId="0" applyNumberFormat="1" applyFont="1" applyFill="1" applyBorder="1"/>
    <xf numFmtId="3" fontId="26" fillId="5" borderId="21" xfId="0" applyNumberFormat="1" applyFont="1" applyFill="1" applyBorder="1"/>
    <xf numFmtId="3" fontId="7" fillId="5" borderId="25" xfId="0" applyNumberFormat="1" applyFont="1" applyFill="1" applyBorder="1" applyAlignment="1">
      <alignment horizontal="right"/>
    </xf>
    <xf numFmtId="0" fontId="12" fillId="4" borderId="51" xfId="0" applyFont="1" applyFill="1" applyBorder="1" applyAlignment="1">
      <alignment horizontal="center" wrapText="1"/>
    </xf>
    <xf numFmtId="0" fontId="12" fillId="6" borderId="47" xfId="0" applyFont="1" applyFill="1" applyBorder="1" applyAlignment="1">
      <alignment horizontal="center" wrapText="1"/>
    </xf>
    <xf numFmtId="0" fontId="12" fillId="8" borderId="68" xfId="0" applyFont="1" applyFill="1" applyBorder="1" applyAlignment="1">
      <alignment horizontal="center" vertical="center" wrapText="1"/>
    </xf>
    <xf numFmtId="3" fontId="5" fillId="0" borderId="52" xfId="2" applyNumberFormat="1" applyBorder="1"/>
    <xf numFmtId="3" fontId="5" fillId="0" borderId="52" xfId="2" applyNumberFormat="1" applyBorder="1"/>
    <xf numFmtId="3" fontId="27" fillId="8" borderId="52" xfId="2" applyNumberFormat="1" applyFont="1" applyFill="1" applyBorder="1"/>
    <xf numFmtId="3" fontId="5" fillId="0" borderId="52" xfId="2" applyNumberFormat="1" applyBorder="1"/>
    <xf numFmtId="3" fontId="5" fillId="0" borderId="52" xfId="2" applyNumberFormat="1" applyBorder="1"/>
    <xf numFmtId="3" fontId="5" fillId="0" borderId="52" xfId="2" applyNumberFormat="1" applyBorder="1"/>
    <xf numFmtId="3" fontId="5" fillId="0" borderId="53" xfId="2" applyNumberFormat="1" applyBorder="1"/>
    <xf numFmtId="0" fontId="18" fillId="5" borderId="9" xfId="0" applyFont="1" applyFill="1" applyBorder="1" applyAlignment="1">
      <alignment horizontal="center" vertical="center"/>
    </xf>
    <xf numFmtId="3" fontId="5" fillId="9" borderId="84" xfId="2" applyNumberFormat="1" applyFill="1" applyBorder="1"/>
    <xf numFmtId="3" fontId="23" fillId="4" borderId="40" xfId="0" applyNumberFormat="1" applyFont="1" applyFill="1" applyBorder="1"/>
    <xf numFmtId="0" fontId="14" fillId="4" borderId="85" xfId="0" applyFont="1" applyFill="1" applyBorder="1" applyAlignment="1">
      <alignment horizontal="left" vertical="center"/>
    </xf>
    <xf numFmtId="3" fontId="24" fillId="4" borderId="86" xfId="0" applyNumberFormat="1" applyFont="1" applyFill="1" applyBorder="1" applyAlignment="1">
      <alignment horizontal="right" vertical="center"/>
    </xf>
    <xf numFmtId="3" fontId="24" fillId="4" borderId="87" xfId="0" applyNumberFormat="1" applyFont="1" applyFill="1" applyBorder="1" applyAlignment="1">
      <alignment horizontal="right" vertical="center"/>
    </xf>
    <xf numFmtId="3" fontId="24" fillId="4" borderId="88" xfId="0" applyNumberFormat="1" applyFont="1" applyFill="1" applyBorder="1" applyAlignment="1">
      <alignment horizontal="right" vertical="center"/>
    </xf>
    <xf numFmtId="0" fontId="12" fillId="4" borderId="50" xfId="0" applyFont="1" applyFill="1" applyBorder="1" applyAlignment="1">
      <alignment horizontal="center" wrapText="1"/>
    </xf>
    <xf numFmtId="0" fontId="12" fillId="4" borderId="48" xfId="0" applyFont="1" applyFill="1" applyBorder="1" applyAlignment="1">
      <alignment horizontal="center" wrapText="1"/>
    </xf>
    <xf numFmtId="0" fontId="12" fillId="8" borderId="69" xfId="0" applyFont="1" applyFill="1" applyBorder="1" applyAlignment="1">
      <alignment horizontal="center" vertical="center" wrapText="1"/>
    </xf>
    <xf numFmtId="0" fontId="12" fillId="8" borderId="7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2" fillId="0" borderId="90" xfId="0" applyFont="1" applyBorder="1"/>
    <xf numFmtId="0" fontId="22" fillId="0" borderId="92" xfId="0" applyFont="1" applyBorder="1"/>
    <xf numFmtId="3" fontId="5" fillId="9" borderId="93" xfId="2" applyNumberFormat="1" applyFill="1" applyBorder="1"/>
    <xf numFmtId="3" fontId="28" fillId="9" borderId="5" xfId="2" applyNumberFormat="1" applyFont="1" applyFill="1" applyBorder="1"/>
    <xf numFmtId="3" fontId="5" fillId="9" borderId="89" xfId="2" applyNumberFormat="1" applyFill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5" borderId="40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3" fillId="0" borderId="52" xfId="4" applyNumberFormat="1" applyBorder="1"/>
    <xf numFmtId="0" fontId="3" fillId="0" borderId="52" xfId="4" applyNumberFormat="1" applyBorder="1"/>
    <xf numFmtId="3" fontId="0" fillId="0" borderId="52" xfId="0" applyNumberFormat="1" applyBorder="1"/>
    <xf numFmtId="3" fontId="0" fillId="7" borderId="53" xfId="0" applyNumberFormat="1" applyFill="1" applyBorder="1"/>
    <xf numFmtId="3" fontId="7" fillId="5" borderId="11" xfId="0" applyNumberFormat="1" applyFont="1" applyFill="1" applyBorder="1" applyAlignment="1">
      <alignment horizontal="right"/>
    </xf>
    <xf numFmtId="0" fontId="9" fillId="5" borderId="10" xfId="0" applyFont="1" applyFill="1" applyBorder="1" applyAlignment="1">
      <alignment horizontal="center"/>
    </xf>
    <xf numFmtId="3" fontId="22" fillId="7" borderId="52" xfId="0" applyNumberFormat="1" applyFont="1" applyFill="1" applyBorder="1"/>
    <xf numFmtId="3" fontId="23" fillId="4" borderId="88" xfId="0" applyNumberFormat="1" applyFont="1" applyFill="1" applyBorder="1" applyAlignment="1">
      <alignment horizontal="right" vertical="center"/>
    </xf>
    <xf numFmtId="3" fontId="25" fillId="0" borderId="57" xfId="0" applyNumberFormat="1" applyFont="1" applyBorder="1"/>
    <xf numFmtId="3" fontId="25" fillId="0" borderId="53" xfId="0" applyNumberFormat="1" applyFont="1" applyBorder="1"/>
    <xf numFmtId="3" fontId="25" fillId="0" borderId="48" xfId="0" applyNumberFormat="1" applyFont="1" applyBorder="1"/>
    <xf numFmtId="3" fontId="25" fillId="7" borderId="56" xfId="0" applyNumberFormat="1" applyFont="1" applyFill="1" applyBorder="1"/>
    <xf numFmtId="3" fontId="25" fillId="7" borderId="52" xfId="0" applyNumberFormat="1" applyFont="1" applyFill="1" applyBorder="1"/>
    <xf numFmtId="3" fontId="25" fillId="7" borderId="47" xfId="0" applyNumberFormat="1" applyFont="1" applyFill="1" applyBorder="1"/>
    <xf numFmtId="3" fontId="22" fillId="0" borderId="55" xfId="0" applyNumberFormat="1" applyFont="1" applyBorder="1"/>
    <xf numFmtId="3" fontId="22" fillId="0" borderId="56" xfId="0" applyNumberFormat="1" applyFont="1" applyBorder="1"/>
    <xf numFmtId="3" fontId="22" fillId="6" borderId="56" xfId="0" applyNumberFormat="1" applyFont="1" applyFill="1" applyBorder="1"/>
    <xf numFmtId="3" fontId="22" fillId="0" borderId="59" xfId="0" applyNumberFormat="1" applyFont="1" applyBorder="1"/>
    <xf numFmtId="3" fontId="22" fillId="0" borderId="52" xfId="0" applyNumberFormat="1" applyFont="1" applyBorder="1"/>
    <xf numFmtId="3" fontId="22" fillId="6" borderId="52" xfId="0" applyNumberFormat="1" applyFont="1" applyFill="1" applyBorder="1"/>
    <xf numFmtId="3" fontId="22" fillId="0" borderId="49" xfId="0" applyNumberFormat="1" applyFont="1" applyBorder="1"/>
    <xf numFmtId="3" fontId="22" fillId="0" borderId="47" xfId="0" applyNumberFormat="1" applyFont="1" applyBorder="1"/>
    <xf numFmtId="3" fontId="22" fillId="6" borderId="73" xfId="0" applyNumberFormat="1" applyFont="1" applyFill="1" applyBorder="1"/>
    <xf numFmtId="3" fontId="22" fillId="0" borderId="58" xfId="0" applyNumberFormat="1" applyFont="1" applyBorder="1"/>
    <xf numFmtId="3" fontId="22" fillId="0" borderId="60" xfId="0" applyNumberFormat="1" applyFont="1" applyBorder="1"/>
    <xf numFmtId="3" fontId="22" fillId="0" borderId="90" xfId="0" applyNumberFormat="1" applyFont="1" applyBorder="1"/>
    <xf numFmtId="3" fontId="22" fillId="6" borderId="91" xfId="0" applyNumberFormat="1" applyFont="1" applyFill="1" applyBorder="1"/>
    <xf numFmtId="3" fontId="0" fillId="0" borderId="81" xfId="0" applyNumberFormat="1" applyBorder="1"/>
    <xf numFmtId="3" fontId="0" fillId="0" borderId="73" xfId="0" applyNumberFormat="1" applyBorder="1"/>
    <xf numFmtId="3" fontId="0" fillId="8" borderId="73" xfId="0" applyNumberFormat="1" applyFill="1" applyBorder="1"/>
    <xf numFmtId="3" fontId="0" fillId="0" borderId="74" xfId="0" applyNumberFormat="1" applyBorder="1"/>
    <xf numFmtId="3" fontId="0" fillId="0" borderId="82" xfId="0" applyNumberFormat="1" applyBorder="1"/>
    <xf numFmtId="3" fontId="0" fillId="0" borderId="83" xfId="0" applyNumberFormat="1" applyBorder="1"/>
    <xf numFmtId="3" fontId="0" fillId="0" borderId="47" xfId="0" applyNumberFormat="1" applyBorder="1"/>
    <xf numFmtId="0" fontId="12" fillId="4" borderId="79" xfId="0" applyFont="1" applyFill="1" applyBorder="1" applyAlignment="1">
      <alignment horizontal="center" wrapText="1"/>
    </xf>
    <xf numFmtId="0" fontId="12" fillId="4" borderId="38" xfId="0" applyFont="1" applyFill="1" applyBorder="1" applyAlignment="1">
      <alignment horizontal="center" wrapText="1"/>
    </xf>
    <xf numFmtId="0" fontId="12" fillId="4" borderId="80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4" borderId="94" xfId="0" applyFont="1" applyFill="1" applyBorder="1" applyAlignment="1">
      <alignment horizontal="center" vertical="center" wrapText="1"/>
    </xf>
    <xf numFmtId="0" fontId="13" fillId="4" borderId="9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2" fillId="8" borderId="65" xfId="0" applyFont="1" applyFill="1" applyBorder="1" applyAlignment="1">
      <alignment horizontal="center" wrapText="1"/>
    </xf>
    <xf numFmtId="0" fontId="11" fillId="0" borderId="0" xfId="0" applyFont="1" applyAlignment="1"/>
    <xf numFmtId="0" fontId="6" fillId="8" borderId="12" xfId="0" applyFont="1" applyFill="1" applyBorder="1" applyAlignment="1"/>
    <xf numFmtId="0" fontId="12" fillId="8" borderId="10" xfId="0" applyFont="1" applyFill="1" applyBorder="1" applyAlignment="1"/>
    <xf numFmtId="0" fontId="12" fillId="8" borderId="64" xfId="0" applyFont="1" applyFill="1" applyBorder="1" applyAlignment="1">
      <alignment horizontal="center" wrapText="1"/>
    </xf>
    <xf numFmtId="0" fontId="12" fillId="8" borderId="66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7">
    <cellStyle name="Normální" xfId="0" builtinId="0"/>
    <cellStyle name="Normální 2" xfId="2"/>
    <cellStyle name="Normální 3" xfId="4"/>
    <cellStyle name="Normální 4" xfId="3"/>
    <cellStyle name="Normální 5" xfId="5"/>
    <cellStyle name="Normální 6" xfId="6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S28" sqref="S28"/>
    </sheetView>
  </sheetViews>
  <sheetFormatPr defaultRowHeight="13.2" x14ac:dyDescent="0.25"/>
  <cols>
    <col min="1" max="1" width="23.88671875" customWidth="1"/>
    <col min="2" max="2" width="7" customWidth="1"/>
    <col min="3" max="3" width="6.6640625" customWidth="1"/>
    <col min="4" max="4" width="6.44140625" customWidth="1"/>
    <col min="5" max="5" width="6.6640625" customWidth="1"/>
    <col min="6" max="6" width="6.88671875" customWidth="1"/>
    <col min="7" max="7" width="6.5546875" customWidth="1"/>
    <col min="8" max="8" width="7.33203125" customWidth="1"/>
    <col min="9" max="9" width="5.44140625" customWidth="1"/>
    <col min="10" max="11" width="5.33203125" customWidth="1"/>
    <col min="12" max="13" width="6.33203125" customWidth="1"/>
    <col min="14" max="14" width="15.44140625" customWidth="1"/>
    <col min="15" max="15" width="11.88671875" hidden="1" customWidth="1"/>
    <col min="16" max="16" width="5.44140625" hidden="1" customWidth="1"/>
    <col min="17" max="17" width="9.109375" hidden="1" customWidth="1"/>
  </cols>
  <sheetData>
    <row r="1" spans="1:17" ht="7.5" customHeight="1" x14ac:dyDescent="0.25"/>
    <row r="2" spans="1:17" ht="45" customHeight="1" x14ac:dyDescent="0.25">
      <c r="A2" s="188" t="s">
        <v>114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1.5" customHeight="1" thickBot="1" x14ac:dyDescent="0.3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0"/>
      <c r="P3" s="140"/>
      <c r="Q3" s="140"/>
    </row>
    <row r="4" spans="1:17" ht="7.5" hidden="1" customHeight="1" thickBot="1" x14ac:dyDescent="0.3">
      <c r="A4" s="1"/>
      <c r="B4" s="1"/>
      <c r="C4" s="1"/>
      <c r="D4" s="147"/>
      <c r="E4" s="147"/>
      <c r="F4" s="1"/>
      <c r="G4" s="1"/>
      <c r="H4" s="1"/>
    </row>
    <row r="5" spans="1:17" ht="14.25" customHeight="1" thickTop="1" x14ac:dyDescent="0.25">
      <c r="A5" s="186" t="s">
        <v>23</v>
      </c>
      <c r="B5" s="182" t="s">
        <v>24</v>
      </c>
      <c r="C5" s="183"/>
      <c r="D5" s="183"/>
      <c r="E5" s="183"/>
      <c r="F5" s="183"/>
      <c r="G5" s="184"/>
      <c r="H5" s="182" t="s">
        <v>66</v>
      </c>
      <c r="I5" s="183"/>
      <c r="J5" s="183"/>
      <c r="K5" s="183"/>
      <c r="L5" s="183"/>
      <c r="M5" s="184"/>
      <c r="N5" s="53" t="s">
        <v>71</v>
      </c>
    </row>
    <row r="6" spans="1:17" ht="31.8" thickBot="1" x14ac:dyDescent="0.3">
      <c r="A6" s="187"/>
      <c r="B6" s="63" t="s">
        <v>67</v>
      </c>
      <c r="C6" s="60" t="s">
        <v>110</v>
      </c>
      <c r="D6" s="61" t="s">
        <v>68</v>
      </c>
      <c r="E6" s="60" t="s">
        <v>111</v>
      </c>
      <c r="F6" s="62" t="s">
        <v>27</v>
      </c>
      <c r="G6" s="128" t="s">
        <v>108</v>
      </c>
      <c r="H6" s="111" t="s">
        <v>25</v>
      </c>
      <c r="I6" s="60" t="s">
        <v>100</v>
      </c>
      <c r="J6" s="60" t="s">
        <v>26</v>
      </c>
      <c r="K6" s="60" t="s">
        <v>101</v>
      </c>
      <c r="L6" s="112" t="s">
        <v>104</v>
      </c>
      <c r="M6" s="129" t="s">
        <v>109</v>
      </c>
      <c r="N6" s="54" t="s">
        <v>2</v>
      </c>
    </row>
    <row r="7" spans="1:17" ht="13.5" customHeight="1" x14ac:dyDescent="0.25">
      <c r="A7" s="56" t="s">
        <v>28</v>
      </c>
      <c r="B7" s="162">
        <v>844</v>
      </c>
      <c r="C7" s="163">
        <v>706</v>
      </c>
      <c r="D7" s="163">
        <v>878</v>
      </c>
      <c r="E7" s="163">
        <v>762</v>
      </c>
      <c r="F7" s="164">
        <f>B7+D7</f>
        <v>1722</v>
      </c>
      <c r="G7" s="171">
        <f>C7+E7</f>
        <v>1468</v>
      </c>
      <c r="H7" s="154">
        <v>9</v>
      </c>
      <c r="I7" s="154">
        <v>2</v>
      </c>
      <c r="J7" s="68">
        <v>9</v>
      </c>
      <c r="K7" s="68">
        <v>3</v>
      </c>
      <c r="L7" s="164">
        <f>H7+I7+J7+K7</f>
        <v>23</v>
      </c>
      <c r="M7" s="69">
        <f>I7+K7</f>
        <v>5</v>
      </c>
      <c r="N7" s="59">
        <f>F7+L7</f>
        <v>1745</v>
      </c>
    </row>
    <row r="8" spans="1:17" ht="13.5" customHeight="1" x14ac:dyDescent="0.25">
      <c r="A8" s="57" t="s">
        <v>29</v>
      </c>
      <c r="B8" s="165">
        <v>1899</v>
      </c>
      <c r="C8" s="166">
        <v>1620</v>
      </c>
      <c r="D8" s="166">
        <v>1933</v>
      </c>
      <c r="E8" s="166">
        <v>1680</v>
      </c>
      <c r="F8" s="167">
        <f t="shared" ref="F8:F29" si="0">B8+D8</f>
        <v>3832</v>
      </c>
      <c r="G8" s="172">
        <f t="shared" ref="G8:G29" si="1">C8+E8</f>
        <v>3300</v>
      </c>
      <c r="H8" s="154">
        <v>50</v>
      </c>
      <c r="I8" s="154">
        <v>4</v>
      </c>
      <c r="J8" s="70">
        <v>41</v>
      </c>
      <c r="K8" s="70">
        <v>3</v>
      </c>
      <c r="L8" s="167">
        <f t="shared" ref="L8:L29" si="2">H8+I8+J8+K8</f>
        <v>98</v>
      </c>
      <c r="M8" s="71">
        <f t="shared" ref="M8:M29" si="3">I8+K8</f>
        <v>7</v>
      </c>
      <c r="N8" s="59">
        <f t="shared" ref="N8:N30" si="4">F8+L8</f>
        <v>3930</v>
      </c>
    </row>
    <row r="9" spans="1:17" ht="13.5" customHeight="1" x14ac:dyDescent="0.25">
      <c r="A9" s="57" t="s">
        <v>30</v>
      </c>
      <c r="B9" s="165">
        <v>1332</v>
      </c>
      <c r="C9" s="166">
        <v>1108</v>
      </c>
      <c r="D9" s="166">
        <v>1407</v>
      </c>
      <c r="E9" s="166">
        <v>1209</v>
      </c>
      <c r="F9" s="167">
        <f t="shared" si="0"/>
        <v>2739</v>
      </c>
      <c r="G9" s="173">
        <f t="shared" si="1"/>
        <v>2317</v>
      </c>
      <c r="H9" s="154">
        <v>14</v>
      </c>
      <c r="I9" s="154">
        <v>2</v>
      </c>
      <c r="J9" s="70">
        <v>7</v>
      </c>
      <c r="K9" s="70">
        <v>1</v>
      </c>
      <c r="L9" s="167">
        <f t="shared" si="2"/>
        <v>24</v>
      </c>
      <c r="M9" s="71">
        <f t="shared" si="3"/>
        <v>3</v>
      </c>
      <c r="N9" s="59">
        <f t="shared" si="4"/>
        <v>2763</v>
      </c>
      <c r="O9" s="55"/>
    </row>
    <row r="10" spans="1:17" ht="13.5" customHeight="1" x14ac:dyDescent="0.25">
      <c r="A10" s="57" t="s">
        <v>31</v>
      </c>
      <c r="B10" s="165">
        <v>663</v>
      </c>
      <c r="C10" s="166">
        <v>546</v>
      </c>
      <c r="D10" s="166">
        <v>714</v>
      </c>
      <c r="E10" s="166">
        <v>605</v>
      </c>
      <c r="F10" s="167">
        <f t="shared" si="0"/>
        <v>1377</v>
      </c>
      <c r="G10" s="172">
        <f t="shared" si="1"/>
        <v>1151</v>
      </c>
      <c r="H10" s="154">
        <v>3</v>
      </c>
      <c r="I10" s="154"/>
      <c r="J10" s="70">
        <v>6</v>
      </c>
      <c r="K10" s="70"/>
      <c r="L10" s="167">
        <f t="shared" si="2"/>
        <v>9</v>
      </c>
      <c r="M10" s="71">
        <f t="shared" si="3"/>
        <v>0</v>
      </c>
      <c r="N10" s="59">
        <f t="shared" si="4"/>
        <v>1386</v>
      </c>
    </row>
    <row r="11" spans="1:17" ht="13.5" customHeight="1" x14ac:dyDescent="0.25">
      <c r="A11" s="57" t="s">
        <v>32</v>
      </c>
      <c r="B11" s="165">
        <v>5638</v>
      </c>
      <c r="C11" s="166">
        <v>4789</v>
      </c>
      <c r="D11" s="166">
        <v>5983</v>
      </c>
      <c r="E11" s="166">
        <v>5193</v>
      </c>
      <c r="F11" s="167">
        <f t="shared" si="0"/>
        <v>11621</v>
      </c>
      <c r="G11" s="172">
        <f t="shared" si="1"/>
        <v>9982</v>
      </c>
      <c r="H11" s="154">
        <v>420</v>
      </c>
      <c r="I11" s="154">
        <v>17</v>
      </c>
      <c r="J11" s="70">
        <v>195</v>
      </c>
      <c r="K11" s="70">
        <v>25</v>
      </c>
      <c r="L11" s="167">
        <f t="shared" si="2"/>
        <v>657</v>
      </c>
      <c r="M11" s="71">
        <f t="shared" si="3"/>
        <v>42</v>
      </c>
      <c r="N11" s="59">
        <f t="shared" si="4"/>
        <v>12278</v>
      </c>
    </row>
    <row r="12" spans="1:17" ht="13.5" customHeight="1" x14ac:dyDescent="0.25">
      <c r="A12" s="57" t="s">
        <v>33</v>
      </c>
      <c r="B12" s="165">
        <v>571</v>
      </c>
      <c r="C12" s="166">
        <v>492</v>
      </c>
      <c r="D12" s="166">
        <v>589</v>
      </c>
      <c r="E12" s="166">
        <v>524</v>
      </c>
      <c r="F12" s="167">
        <f t="shared" si="0"/>
        <v>1160</v>
      </c>
      <c r="G12" s="172">
        <f t="shared" si="1"/>
        <v>1016</v>
      </c>
      <c r="H12" s="154">
        <v>15</v>
      </c>
      <c r="I12" s="154"/>
      <c r="J12" s="70">
        <v>6</v>
      </c>
      <c r="K12" s="70"/>
      <c r="L12" s="167">
        <f t="shared" si="2"/>
        <v>21</v>
      </c>
      <c r="M12" s="71">
        <f t="shared" si="3"/>
        <v>0</v>
      </c>
      <c r="N12" s="59">
        <f t="shared" si="4"/>
        <v>1181</v>
      </c>
    </row>
    <row r="13" spans="1:17" ht="13.5" customHeight="1" x14ac:dyDescent="0.25">
      <c r="A13" s="57" t="s">
        <v>34</v>
      </c>
      <c r="B13" s="165">
        <v>1705</v>
      </c>
      <c r="C13" s="166">
        <v>1412</v>
      </c>
      <c r="D13" s="166">
        <v>1645</v>
      </c>
      <c r="E13" s="166">
        <v>1407</v>
      </c>
      <c r="F13" s="167">
        <f t="shared" si="0"/>
        <v>3350</v>
      </c>
      <c r="G13" s="172">
        <f t="shared" si="1"/>
        <v>2819</v>
      </c>
      <c r="H13" s="154">
        <v>35</v>
      </c>
      <c r="I13" s="154">
        <v>5</v>
      </c>
      <c r="J13" s="70">
        <v>32</v>
      </c>
      <c r="K13" s="70">
        <v>1</v>
      </c>
      <c r="L13" s="167">
        <f t="shared" si="2"/>
        <v>73</v>
      </c>
      <c r="M13" s="71">
        <f t="shared" si="3"/>
        <v>6</v>
      </c>
      <c r="N13" s="59">
        <f t="shared" si="4"/>
        <v>3423</v>
      </c>
    </row>
    <row r="14" spans="1:17" ht="13.5" customHeight="1" x14ac:dyDescent="0.25">
      <c r="A14" s="57" t="s">
        <v>35</v>
      </c>
      <c r="B14" s="165">
        <v>17900</v>
      </c>
      <c r="C14" s="166">
        <v>15046</v>
      </c>
      <c r="D14" s="166">
        <v>18887</v>
      </c>
      <c r="E14" s="166">
        <v>16221</v>
      </c>
      <c r="F14" s="167">
        <f t="shared" si="0"/>
        <v>36787</v>
      </c>
      <c r="G14" s="172">
        <f t="shared" si="1"/>
        <v>31267</v>
      </c>
      <c r="H14" s="154">
        <v>1314</v>
      </c>
      <c r="I14" s="154">
        <v>143</v>
      </c>
      <c r="J14" s="154">
        <v>828</v>
      </c>
      <c r="K14" s="154">
        <v>143</v>
      </c>
      <c r="L14" s="167">
        <f t="shared" si="2"/>
        <v>2428</v>
      </c>
      <c r="M14" s="71">
        <f t="shared" si="3"/>
        <v>286</v>
      </c>
      <c r="N14" s="59">
        <f t="shared" si="4"/>
        <v>39215</v>
      </c>
    </row>
    <row r="15" spans="1:17" ht="13.5" customHeight="1" x14ac:dyDescent="0.25">
      <c r="A15" s="57" t="s">
        <v>36</v>
      </c>
      <c r="B15" s="165">
        <v>1072</v>
      </c>
      <c r="C15" s="166">
        <v>892</v>
      </c>
      <c r="D15" s="166">
        <v>1101</v>
      </c>
      <c r="E15" s="166">
        <v>915</v>
      </c>
      <c r="F15" s="167">
        <f t="shared" si="0"/>
        <v>2173</v>
      </c>
      <c r="G15" s="172">
        <f t="shared" si="1"/>
        <v>1807</v>
      </c>
      <c r="H15" s="154">
        <v>21</v>
      </c>
      <c r="I15" s="154">
        <v>8</v>
      </c>
      <c r="J15" s="70">
        <v>22</v>
      </c>
      <c r="K15" s="70">
        <v>5</v>
      </c>
      <c r="L15" s="167">
        <f t="shared" si="2"/>
        <v>56</v>
      </c>
      <c r="M15" s="71">
        <f t="shared" si="3"/>
        <v>13</v>
      </c>
      <c r="N15" s="59">
        <f t="shared" si="4"/>
        <v>2229</v>
      </c>
    </row>
    <row r="16" spans="1:17" ht="13.5" customHeight="1" x14ac:dyDescent="0.25">
      <c r="A16" s="57" t="s">
        <v>37</v>
      </c>
      <c r="B16" s="165">
        <v>371</v>
      </c>
      <c r="C16" s="166">
        <v>316</v>
      </c>
      <c r="D16" s="166">
        <v>342</v>
      </c>
      <c r="E16" s="166">
        <v>293</v>
      </c>
      <c r="F16" s="167">
        <f t="shared" si="0"/>
        <v>713</v>
      </c>
      <c r="G16" s="172">
        <f t="shared" si="1"/>
        <v>609</v>
      </c>
      <c r="H16" s="154">
        <v>18</v>
      </c>
      <c r="I16" s="154"/>
      <c r="J16" s="70">
        <v>1</v>
      </c>
      <c r="K16" s="70"/>
      <c r="L16" s="167">
        <f t="shared" si="2"/>
        <v>19</v>
      </c>
      <c r="M16" s="71">
        <f t="shared" si="3"/>
        <v>0</v>
      </c>
      <c r="N16" s="59">
        <f t="shared" si="4"/>
        <v>732</v>
      </c>
    </row>
    <row r="17" spans="1:18" ht="13.5" customHeight="1" x14ac:dyDescent="0.25">
      <c r="A17" s="57" t="s">
        <v>38</v>
      </c>
      <c r="B17" s="165">
        <v>48375</v>
      </c>
      <c r="C17" s="166">
        <v>41766</v>
      </c>
      <c r="D17" s="166">
        <v>51704</v>
      </c>
      <c r="E17" s="166">
        <v>45142</v>
      </c>
      <c r="F17" s="167">
        <f t="shared" si="0"/>
        <v>100079</v>
      </c>
      <c r="G17" s="172">
        <f t="shared" si="1"/>
        <v>86908</v>
      </c>
      <c r="H17" s="154">
        <v>2025</v>
      </c>
      <c r="I17" s="154">
        <v>226</v>
      </c>
      <c r="J17" s="154">
        <v>1331</v>
      </c>
      <c r="K17" s="154">
        <v>182</v>
      </c>
      <c r="L17" s="167">
        <f t="shared" si="2"/>
        <v>3764</v>
      </c>
      <c r="M17" s="71">
        <f t="shared" si="3"/>
        <v>408</v>
      </c>
      <c r="N17" s="59">
        <f t="shared" si="4"/>
        <v>103843</v>
      </c>
      <c r="O17" s="3"/>
      <c r="P17" s="3"/>
    </row>
    <row r="18" spans="1:18" ht="13.5" customHeight="1" x14ac:dyDescent="0.25">
      <c r="A18" s="57" t="s">
        <v>39</v>
      </c>
      <c r="B18" s="165">
        <v>1555</v>
      </c>
      <c r="C18" s="166">
        <v>1304</v>
      </c>
      <c r="D18" s="166">
        <v>1675</v>
      </c>
      <c r="E18" s="166">
        <v>1439</v>
      </c>
      <c r="F18" s="167">
        <f t="shared" si="0"/>
        <v>3230</v>
      </c>
      <c r="G18" s="172">
        <f t="shared" si="1"/>
        <v>2743</v>
      </c>
      <c r="H18" s="154">
        <v>24</v>
      </c>
      <c r="I18" s="154">
        <v>1</v>
      </c>
      <c r="J18" s="70">
        <v>14</v>
      </c>
      <c r="K18" s="70">
        <v>1</v>
      </c>
      <c r="L18" s="167">
        <f t="shared" si="2"/>
        <v>40</v>
      </c>
      <c r="M18" s="71">
        <f t="shared" si="3"/>
        <v>2</v>
      </c>
      <c r="N18" s="59">
        <f t="shared" si="4"/>
        <v>3270</v>
      </c>
    </row>
    <row r="19" spans="1:18" ht="13.5" customHeight="1" x14ac:dyDescent="0.25">
      <c r="A19" s="57" t="s">
        <v>40</v>
      </c>
      <c r="B19" s="165">
        <v>736</v>
      </c>
      <c r="C19" s="166">
        <v>638</v>
      </c>
      <c r="D19" s="166">
        <v>747</v>
      </c>
      <c r="E19" s="166">
        <v>643</v>
      </c>
      <c r="F19" s="167">
        <f t="shared" si="0"/>
        <v>1483</v>
      </c>
      <c r="G19" s="172">
        <f t="shared" si="1"/>
        <v>1281</v>
      </c>
      <c r="H19" s="154">
        <v>8</v>
      </c>
      <c r="I19" s="154">
        <v>2</v>
      </c>
      <c r="J19" s="70">
        <v>13</v>
      </c>
      <c r="K19" s="70">
        <v>4</v>
      </c>
      <c r="L19" s="167">
        <f t="shared" si="2"/>
        <v>27</v>
      </c>
      <c r="M19" s="71">
        <f t="shared" si="3"/>
        <v>6</v>
      </c>
      <c r="N19" s="59">
        <f t="shared" si="4"/>
        <v>1510</v>
      </c>
    </row>
    <row r="20" spans="1:18" ht="13.5" customHeight="1" x14ac:dyDescent="0.25">
      <c r="A20" s="57" t="s">
        <v>41</v>
      </c>
      <c r="B20" s="165">
        <v>2497</v>
      </c>
      <c r="C20" s="166">
        <v>2117</v>
      </c>
      <c r="D20" s="166">
        <v>2539</v>
      </c>
      <c r="E20" s="166">
        <v>2174</v>
      </c>
      <c r="F20" s="167">
        <f t="shared" si="0"/>
        <v>5036</v>
      </c>
      <c r="G20" s="172">
        <f t="shared" si="1"/>
        <v>4291</v>
      </c>
      <c r="H20" s="154">
        <v>32</v>
      </c>
      <c r="I20" s="154">
        <v>1</v>
      </c>
      <c r="J20" s="70">
        <v>20</v>
      </c>
      <c r="K20" s="70"/>
      <c r="L20" s="167">
        <f t="shared" si="2"/>
        <v>53</v>
      </c>
      <c r="M20" s="71">
        <f t="shared" si="3"/>
        <v>1</v>
      </c>
      <c r="N20" s="59">
        <f t="shared" si="4"/>
        <v>5089</v>
      </c>
    </row>
    <row r="21" spans="1:18" ht="13.5" customHeight="1" x14ac:dyDescent="0.25">
      <c r="A21" s="57" t="s">
        <v>42</v>
      </c>
      <c r="B21" s="165">
        <v>29584</v>
      </c>
      <c r="C21" s="166">
        <v>25406</v>
      </c>
      <c r="D21" s="166">
        <v>33420</v>
      </c>
      <c r="E21" s="166">
        <v>29523</v>
      </c>
      <c r="F21" s="167">
        <f t="shared" si="0"/>
        <v>63004</v>
      </c>
      <c r="G21" s="172">
        <f t="shared" si="1"/>
        <v>54929</v>
      </c>
      <c r="H21" s="154">
        <v>910</v>
      </c>
      <c r="I21" s="154">
        <v>77</v>
      </c>
      <c r="J21" s="70">
        <v>655</v>
      </c>
      <c r="K21" s="70">
        <v>81</v>
      </c>
      <c r="L21" s="167">
        <f t="shared" si="2"/>
        <v>1723</v>
      </c>
      <c r="M21" s="71">
        <f t="shared" si="3"/>
        <v>158</v>
      </c>
      <c r="N21" s="59">
        <f t="shared" si="4"/>
        <v>64727</v>
      </c>
    </row>
    <row r="22" spans="1:18" ht="13.5" customHeight="1" x14ac:dyDescent="0.25">
      <c r="A22" s="57" t="s">
        <v>43</v>
      </c>
      <c r="B22" s="165">
        <v>605</v>
      </c>
      <c r="C22" s="166">
        <v>517</v>
      </c>
      <c r="D22" s="166">
        <v>625</v>
      </c>
      <c r="E22" s="166">
        <v>549</v>
      </c>
      <c r="F22" s="167">
        <f t="shared" si="0"/>
        <v>1230</v>
      </c>
      <c r="G22" s="172">
        <f t="shared" si="1"/>
        <v>1066</v>
      </c>
      <c r="H22" s="154">
        <v>13</v>
      </c>
      <c r="I22" s="154">
        <v>1</v>
      </c>
      <c r="J22" s="70">
        <v>15</v>
      </c>
      <c r="K22" s="70">
        <v>3</v>
      </c>
      <c r="L22" s="167">
        <f t="shared" si="2"/>
        <v>32</v>
      </c>
      <c r="M22" s="71">
        <f t="shared" si="3"/>
        <v>4</v>
      </c>
      <c r="N22" s="59">
        <f t="shared" si="4"/>
        <v>1262</v>
      </c>
    </row>
    <row r="23" spans="1:18" ht="13.5" customHeight="1" x14ac:dyDescent="0.25">
      <c r="A23" s="57" t="s">
        <v>44</v>
      </c>
      <c r="B23" s="165">
        <v>647</v>
      </c>
      <c r="C23" s="166">
        <v>552</v>
      </c>
      <c r="D23" s="166">
        <v>687</v>
      </c>
      <c r="E23" s="166">
        <v>610</v>
      </c>
      <c r="F23" s="167">
        <f t="shared" si="0"/>
        <v>1334</v>
      </c>
      <c r="G23" s="172">
        <f t="shared" si="1"/>
        <v>1162</v>
      </c>
      <c r="H23" s="154">
        <v>9</v>
      </c>
      <c r="I23" s="154">
        <v>2</v>
      </c>
      <c r="J23" s="70">
        <v>9</v>
      </c>
      <c r="K23" s="70">
        <v>2</v>
      </c>
      <c r="L23" s="167">
        <f t="shared" si="2"/>
        <v>22</v>
      </c>
      <c r="M23" s="71">
        <f t="shared" si="3"/>
        <v>4</v>
      </c>
      <c r="N23" s="59">
        <f t="shared" si="4"/>
        <v>1356</v>
      </c>
    </row>
    <row r="24" spans="1:18" ht="13.5" customHeight="1" x14ac:dyDescent="0.25">
      <c r="A24" s="57" t="s">
        <v>45</v>
      </c>
      <c r="B24" s="165">
        <v>3137</v>
      </c>
      <c r="C24" s="166">
        <v>2696</v>
      </c>
      <c r="D24" s="166">
        <v>3157</v>
      </c>
      <c r="E24" s="166">
        <v>2691</v>
      </c>
      <c r="F24" s="167">
        <f t="shared" si="0"/>
        <v>6294</v>
      </c>
      <c r="G24" s="172">
        <f t="shared" si="1"/>
        <v>5387</v>
      </c>
      <c r="H24" s="154">
        <v>137</v>
      </c>
      <c r="I24" s="154">
        <v>17</v>
      </c>
      <c r="J24" s="70">
        <v>73</v>
      </c>
      <c r="K24" s="70">
        <v>13</v>
      </c>
      <c r="L24" s="167">
        <f t="shared" si="2"/>
        <v>240</v>
      </c>
      <c r="M24" s="71">
        <f t="shared" si="3"/>
        <v>30</v>
      </c>
      <c r="N24" s="59">
        <f t="shared" si="4"/>
        <v>6534</v>
      </c>
    </row>
    <row r="25" spans="1:18" ht="13.5" customHeight="1" x14ac:dyDescent="0.25">
      <c r="A25" s="57" t="s">
        <v>46</v>
      </c>
      <c r="B25" s="165">
        <v>10183</v>
      </c>
      <c r="C25" s="166">
        <v>8428</v>
      </c>
      <c r="D25" s="166">
        <v>10518</v>
      </c>
      <c r="E25" s="166">
        <v>8823</v>
      </c>
      <c r="F25" s="167">
        <f t="shared" si="0"/>
        <v>20701</v>
      </c>
      <c r="G25" s="172">
        <f t="shared" si="1"/>
        <v>17251</v>
      </c>
      <c r="H25" s="154">
        <v>594</v>
      </c>
      <c r="I25" s="154">
        <v>68</v>
      </c>
      <c r="J25" s="154">
        <v>379</v>
      </c>
      <c r="K25" s="154">
        <v>57</v>
      </c>
      <c r="L25" s="167">
        <f t="shared" si="2"/>
        <v>1098</v>
      </c>
      <c r="M25" s="71">
        <f t="shared" si="3"/>
        <v>125</v>
      </c>
      <c r="N25" s="59">
        <f t="shared" si="4"/>
        <v>21799</v>
      </c>
    </row>
    <row r="26" spans="1:18" ht="13.5" customHeight="1" x14ac:dyDescent="0.25">
      <c r="A26" s="57" t="s">
        <v>47</v>
      </c>
      <c r="B26" s="165">
        <v>2028</v>
      </c>
      <c r="C26" s="166">
        <v>1671</v>
      </c>
      <c r="D26" s="166">
        <v>2063</v>
      </c>
      <c r="E26" s="166">
        <v>1763</v>
      </c>
      <c r="F26" s="167">
        <f t="shared" si="0"/>
        <v>4091</v>
      </c>
      <c r="G26" s="172">
        <f t="shared" si="1"/>
        <v>3434</v>
      </c>
      <c r="H26" s="154">
        <v>28</v>
      </c>
      <c r="I26" s="154">
        <v>3</v>
      </c>
      <c r="J26" s="70">
        <v>23</v>
      </c>
      <c r="K26" s="70">
        <v>2</v>
      </c>
      <c r="L26" s="167">
        <f t="shared" si="2"/>
        <v>56</v>
      </c>
      <c r="M26" s="71">
        <f t="shared" si="3"/>
        <v>5</v>
      </c>
      <c r="N26" s="59">
        <f t="shared" si="4"/>
        <v>4147</v>
      </c>
    </row>
    <row r="27" spans="1:18" ht="13.5" customHeight="1" x14ac:dyDescent="0.25">
      <c r="A27" s="57" t="s">
        <v>48</v>
      </c>
      <c r="B27" s="165">
        <v>2111</v>
      </c>
      <c r="C27" s="166">
        <v>1838</v>
      </c>
      <c r="D27" s="166">
        <v>2187</v>
      </c>
      <c r="E27" s="166">
        <v>1910</v>
      </c>
      <c r="F27" s="167">
        <f t="shared" si="0"/>
        <v>4298</v>
      </c>
      <c r="G27" s="172">
        <f t="shared" si="1"/>
        <v>3748</v>
      </c>
      <c r="H27" s="154">
        <v>76</v>
      </c>
      <c r="I27" s="154">
        <v>9</v>
      </c>
      <c r="J27" s="70">
        <v>49</v>
      </c>
      <c r="K27" s="70">
        <v>12</v>
      </c>
      <c r="L27" s="167">
        <f t="shared" si="2"/>
        <v>146</v>
      </c>
      <c r="M27" s="71">
        <f t="shared" si="3"/>
        <v>21</v>
      </c>
      <c r="N27" s="59">
        <f t="shared" si="4"/>
        <v>4444</v>
      </c>
    </row>
    <row r="28" spans="1:18" ht="13.5" customHeight="1" x14ac:dyDescent="0.25">
      <c r="A28" s="57" t="s">
        <v>49</v>
      </c>
      <c r="B28" s="165">
        <v>917</v>
      </c>
      <c r="C28" s="166">
        <v>781</v>
      </c>
      <c r="D28" s="166">
        <v>993</v>
      </c>
      <c r="E28" s="166">
        <v>869</v>
      </c>
      <c r="F28" s="167">
        <f t="shared" si="0"/>
        <v>1910</v>
      </c>
      <c r="G28" s="172">
        <f t="shared" si="1"/>
        <v>1650</v>
      </c>
      <c r="H28" s="154">
        <v>15</v>
      </c>
      <c r="I28" s="154">
        <v>2</v>
      </c>
      <c r="J28" s="70">
        <v>7</v>
      </c>
      <c r="K28" s="70"/>
      <c r="L28" s="170">
        <f t="shared" si="2"/>
        <v>24</v>
      </c>
      <c r="M28" s="134">
        <f t="shared" si="3"/>
        <v>2</v>
      </c>
      <c r="N28" s="59">
        <f t="shared" si="4"/>
        <v>1934</v>
      </c>
      <c r="R28" s="55"/>
    </row>
    <row r="29" spans="1:18" ht="13.5" customHeight="1" thickBot="1" x14ac:dyDescent="0.3">
      <c r="A29" s="58" t="s">
        <v>50</v>
      </c>
      <c r="B29" s="168">
        <v>3916</v>
      </c>
      <c r="C29" s="169">
        <v>3163</v>
      </c>
      <c r="D29" s="169">
        <v>3817</v>
      </c>
      <c r="E29" s="169">
        <v>3069</v>
      </c>
      <c r="F29" s="170">
        <f t="shared" si="0"/>
        <v>7733</v>
      </c>
      <c r="G29" s="173">
        <f t="shared" si="1"/>
        <v>6232</v>
      </c>
      <c r="H29" s="154">
        <v>593</v>
      </c>
      <c r="I29" s="154">
        <v>38</v>
      </c>
      <c r="J29" s="72">
        <v>245</v>
      </c>
      <c r="K29" s="72">
        <v>24</v>
      </c>
      <c r="L29" s="174">
        <f t="shared" si="2"/>
        <v>900</v>
      </c>
      <c r="M29" s="135">
        <f t="shared" si="3"/>
        <v>62</v>
      </c>
      <c r="N29" s="123">
        <f t="shared" si="4"/>
        <v>8633</v>
      </c>
    </row>
    <row r="30" spans="1:18" s="7" customFormat="1" ht="20.25" customHeight="1" thickBot="1" x14ac:dyDescent="0.3">
      <c r="A30" s="124" t="s">
        <v>51</v>
      </c>
      <c r="B30" s="125">
        <f t="shared" ref="B30:M30" si="5">SUM(B7:B29)</f>
        <v>138286</v>
      </c>
      <c r="C30" s="126">
        <f t="shared" si="5"/>
        <v>117804</v>
      </c>
      <c r="D30" s="126">
        <f t="shared" si="5"/>
        <v>147611</v>
      </c>
      <c r="E30" s="126">
        <f t="shared" si="5"/>
        <v>128014</v>
      </c>
      <c r="F30" s="126">
        <f t="shared" si="5"/>
        <v>285897</v>
      </c>
      <c r="G30" s="127">
        <f t="shared" si="5"/>
        <v>245818</v>
      </c>
      <c r="H30" s="127">
        <f t="shared" si="5"/>
        <v>6363</v>
      </c>
      <c r="I30" s="127">
        <f t="shared" si="5"/>
        <v>628</v>
      </c>
      <c r="J30" s="127">
        <f t="shared" si="5"/>
        <v>3980</v>
      </c>
      <c r="K30" s="127">
        <f t="shared" si="5"/>
        <v>562</v>
      </c>
      <c r="L30" s="127">
        <f t="shared" si="5"/>
        <v>11533</v>
      </c>
      <c r="M30" s="127">
        <f t="shared" si="5"/>
        <v>1190</v>
      </c>
      <c r="N30" s="155">
        <f t="shared" si="4"/>
        <v>297430</v>
      </c>
    </row>
    <row r="31" spans="1:18" ht="8.25" customHeight="1" x14ac:dyDescent="0.25"/>
    <row r="32" spans="1:18" x14ac:dyDescent="0.25">
      <c r="A32" s="4" t="s">
        <v>52</v>
      </c>
      <c r="B32" s="1"/>
      <c r="L32" t="s">
        <v>98</v>
      </c>
    </row>
    <row r="33" spans="1:12" x14ac:dyDescent="0.25">
      <c r="A33" s="185" t="s">
        <v>53</v>
      </c>
      <c r="B33" s="185"/>
      <c r="J33" s="3"/>
      <c r="K33" s="3"/>
      <c r="L33" s="3"/>
    </row>
    <row r="35" spans="1:12" ht="12" customHeight="1" x14ac:dyDescent="0.25"/>
    <row r="36" spans="1:12" ht="2.25" customHeight="1" x14ac:dyDescent="0.25"/>
    <row r="37" spans="1:12" ht="23.25" customHeight="1" x14ac:dyDescent="0.25"/>
    <row r="38" spans="1:12" ht="27" customHeight="1" x14ac:dyDescent="0.25"/>
    <row r="39" spans="1:12" ht="13.5" customHeight="1" x14ac:dyDescent="0.25"/>
  </sheetData>
  <mergeCells count="5">
    <mergeCell ref="H5:M5"/>
    <mergeCell ref="A33:B33"/>
    <mergeCell ref="A5:A6"/>
    <mergeCell ref="B5:G5"/>
    <mergeCell ref="A2:Q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zoomScaleNormal="100" workbookViewId="0">
      <selection activeCell="G30" sqref="G30"/>
    </sheetView>
  </sheetViews>
  <sheetFormatPr defaultRowHeight="13.2" x14ac:dyDescent="0.25"/>
  <cols>
    <col min="1" max="1" width="31.44140625" customWidth="1"/>
    <col min="2" max="6" width="10.88671875" customWidth="1"/>
  </cols>
  <sheetData>
    <row r="2" spans="1:6" ht="16.8" x14ac:dyDescent="0.3">
      <c r="A2" s="189" t="s">
        <v>72</v>
      </c>
      <c r="B2" s="189"/>
      <c r="C2" s="189"/>
      <c r="D2" s="189"/>
      <c r="E2" s="189"/>
      <c r="F2" s="189"/>
    </row>
    <row r="3" spans="1:6" ht="16.8" x14ac:dyDescent="0.3">
      <c r="A3" s="189" t="s">
        <v>115</v>
      </c>
      <c r="B3" s="189"/>
      <c r="C3" s="189"/>
      <c r="D3" s="189"/>
      <c r="E3" s="189"/>
      <c r="F3" s="189"/>
    </row>
    <row r="4" spans="1:6" ht="17.399999999999999" thickBot="1" x14ac:dyDescent="0.35">
      <c r="A4" s="146"/>
      <c r="B4" s="132"/>
      <c r="C4" s="132"/>
      <c r="D4" s="132"/>
      <c r="E4" s="132"/>
      <c r="F4" s="146"/>
    </row>
    <row r="5" spans="1:6" ht="15.6" x14ac:dyDescent="0.3">
      <c r="A5" s="145"/>
      <c r="B5" s="8" t="s">
        <v>1</v>
      </c>
      <c r="C5" s="9" t="s">
        <v>1</v>
      </c>
      <c r="D5" s="8" t="s">
        <v>2</v>
      </c>
      <c r="E5" s="45"/>
      <c r="F5" s="144" t="s">
        <v>2</v>
      </c>
    </row>
    <row r="6" spans="1:6" ht="15.6" x14ac:dyDescent="0.3">
      <c r="A6" s="24" t="s">
        <v>73</v>
      </c>
      <c r="B6" s="10" t="s">
        <v>4</v>
      </c>
      <c r="C6" s="11" t="s">
        <v>5</v>
      </c>
      <c r="D6" s="10"/>
      <c r="E6" s="46" t="s">
        <v>6</v>
      </c>
      <c r="F6" s="25"/>
    </row>
    <row r="7" spans="1:6" ht="16.2" thickBot="1" x14ac:dyDescent="0.35">
      <c r="A7" s="26"/>
      <c r="B7" s="12" t="s">
        <v>7</v>
      </c>
      <c r="C7" s="13" t="s">
        <v>7</v>
      </c>
      <c r="D7" s="12" t="s">
        <v>8</v>
      </c>
      <c r="E7" s="47"/>
      <c r="F7" s="27" t="s">
        <v>9</v>
      </c>
    </row>
    <row r="8" spans="1:6" ht="16.2" thickTop="1" x14ac:dyDescent="0.3">
      <c r="A8" s="35" t="s">
        <v>74</v>
      </c>
      <c r="B8" s="73">
        <f>D8-C8</f>
        <v>254</v>
      </c>
      <c r="C8" s="156">
        <v>1468</v>
      </c>
      <c r="D8" s="159">
        <v>1722</v>
      </c>
      <c r="E8" s="159">
        <v>23</v>
      </c>
      <c r="F8" s="38">
        <f>D8+E8</f>
        <v>1745</v>
      </c>
    </row>
    <row r="9" spans="1:6" ht="15.6" x14ac:dyDescent="0.3">
      <c r="A9" s="36" t="s">
        <v>75</v>
      </c>
      <c r="B9" s="74">
        <f t="shared" ref="B9:B30" si="0">D9-C9</f>
        <v>532</v>
      </c>
      <c r="C9" s="157">
        <v>3300</v>
      </c>
      <c r="D9" s="160">
        <v>3832</v>
      </c>
      <c r="E9" s="160">
        <v>98</v>
      </c>
      <c r="F9" s="39">
        <f t="shared" ref="F9:F30" si="1">D9+E9</f>
        <v>3930</v>
      </c>
    </row>
    <row r="10" spans="1:6" ht="15.6" x14ac:dyDescent="0.3">
      <c r="A10" s="36" t="s">
        <v>76</v>
      </c>
      <c r="B10" s="74">
        <f t="shared" si="0"/>
        <v>422</v>
      </c>
      <c r="C10" s="157">
        <v>2317</v>
      </c>
      <c r="D10" s="160">
        <v>2739</v>
      </c>
      <c r="E10" s="160">
        <v>24</v>
      </c>
      <c r="F10" s="39">
        <f t="shared" si="1"/>
        <v>2763</v>
      </c>
    </row>
    <row r="11" spans="1:6" ht="15.6" x14ac:dyDescent="0.3">
      <c r="A11" s="36" t="s">
        <v>77</v>
      </c>
      <c r="B11" s="74">
        <f t="shared" si="0"/>
        <v>226</v>
      </c>
      <c r="C11" s="157">
        <v>1151</v>
      </c>
      <c r="D11" s="160">
        <v>1377</v>
      </c>
      <c r="E11" s="160">
        <v>9</v>
      </c>
      <c r="F11" s="39">
        <f t="shared" si="1"/>
        <v>1386</v>
      </c>
    </row>
    <row r="12" spans="1:6" ht="15.6" x14ac:dyDescent="0.3">
      <c r="A12" s="36" t="s">
        <v>78</v>
      </c>
      <c r="B12" s="74">
        <f t="shared" si="0"/>
        <v>1639</v>
      </c>
      <c r="C12" s="157">
        <v>9982</v>
      </c>
      <c r="D12" s="160">
        <v>11621</v>
      </c>
      <c r="E12" s="160">
        <v>657</v>
      </c>
      <c r="F12" s="39">
        <f t="shared" si="1"/>
        <v>12278</v>
      </c>
    </row>
    <row r="13" spans="1:6" ht="15.6" x14ac:dyDescent="0.3">
      <c r="A13" s="36" t="s">
        <v>79</v>
      </c>
      <c r="B13" s="74">
        <f t="shared" si="0"/>
        <v>144</v>
      </c>
      <c r="C13" s="157">
        <v>1016</v>
      </c>
      <c r="D13" s="160">
        <v>1160</v>
      </c>
      <c r="E13" s="160">
        <v>21</v>
      </c>
      <c r="F13" s="39">
        <f t="shared" si="1"/>
        <v>1181</v>
      </c>
    </row>
    <row r="14" spans="1:6" ht="15.6" x14ac:dyDescent="0.3">
      <c r="A14" s="36" t="s">
        <v>80</v>
      </c>
      <c r="B14" s="74">
        <f t="shared" si="0"/>
        <v>531</v>
      </c>
      <c r="C14" s="157">
        <v>2819</v>
      </c>
      <c r="D14" s="160">
        <v>3350</v>
      </c>
      <c r="E14" s="160">
        <v>73</v>
      </c>
      <c r="F14" s="39">
        <f t="shared" si="1"/>
        <v>3423</v>
      </c>
    </row>
    <row r="15" spans="1:6" ht="16.5" customHeight="1" x14ac:dyDescent="0.3">
      <c r="A15" s="36" t="s">
        <v>81</v>
      </c>
      <c r="B15" s="74">
        <f t="shared" si="0"/>
        <v>5520</v>
      </c>
      <c r="C15" s="157">
        <v>31267</v>
      </c>
      <c r="D15" s="160">
        <v>36787</v>
      </c>
      <c r="E15" s="160">
        <v>2428</v>
      </c>
      <c r="F15" s="39">
        <f t="shared" si="1"/>
        <v>39215</v>
      </c>
    </row>
    <row r="16" spans="1:6" ht="15.6" x14ac:dyDescent="0.3">
      <c r="A16" s="36" t="s">
        <v>82</v>
      </c>
      <c r="B16" s="74">
        <f t="shared" si="0"/>
        <v>366</v>
      </c>
      <c r="C16" s="157">
        <v>1807</v>
      </c>
      <c r="D16" s="160">
        <v>2173</v>
      </c>
      <c r="E16" s="160">
        <v>56</v>
      </c>
      <c r="F16" s="40">
        <f t="shared" si="1"/>
        <v>2229</v>
      </c>
    </row>
    <row r="17" spans="1:6" ht="15.6" x14ac:dyDescent="0.3">
      <c r="A17" s="36" t="s">
        <v>83</v>
      </c>
      <c r="B17" s="74">
        <f t="shared" si="0"/>
        <v>104</v>
      </c>
      <c r="C17" s="157">
        <v>609</v>
      </c>
      <c r="D17" s="160">
        <v>713</v>
      </c>
      <c r="E17" s="160">
        <v>19</v>
      </c>
      <c r="F17" s="39">
        <f t="shared" si="1"/>
        <v>732</v>
      </c>
    </row>
    <row r="18" spans="1:6" ht="15.6" x14ac:dyDescent="0.3">
      <c r="A18" s="36" t="s">
        <v>84</v>
      </c>
      <c r="B18" s="74">
        <f t="shared" si="0"/>
        <v>13171</v>
      </c>
      <c r="C18" s="157">
        <v>86908</v>
      </c>
      <c r="D18" s="160">
        <v>100079</v>
      </c>
      <c r="E18" s="160">
        <v>3764</v>
      </c>
      <c r="F18" s="38">
        <f t="shared" si="1"/>
        <v>103843</v>
      </c>
    </row>
    <row r="19" spans="1:6" ht="15.6" x14ac:dyDescent="0.3">
      <c r="A19" s="36" t="s">
        <v>85</v>
      </c>
      <c r="B19" s="74">
        <f t="shared" si="0"/>
        <v>487</v>
      </c>
      <c r="C19" s="157">
        <v>2743</v>
      </c>
      <c r="D19" s="160">
        <v>3230</v>
      </c>
      <c r="E19" s="160">
        <v>40</v>
      </c>
      <c r="F19" s="39">
        <f t="shared" si="1"/>
        <v>3270</v>
      </c>
    </row>
    <row r="20" spans="1:6" ht="15.6" x14ac:dyDescent="0.3">
      <c r="A20" s="36" t="s">
        <v>86</v>
      </c>
      <c r="B20" s="74">
        <f t="shared" si="0"/>
        <v>202</v>
      </c>
      <c r="C20" s="157">
        <v>1281</v>
      </c>
      <c r="D20" s="160">
        <v>1483</v>
      </c>
      <c r="E20" s="160">
        <v>27</v>
      </c>
      <c r="F20" s="39">
        <f t="shared" si="1"/>
        <v>1510</v>
      </c>
    </row>
    <row r="21" spans="1:6" ht="15.6" x14ac:dyDescent="0.3">
      <c r="A21" s="36" t="s">
        <v>87</v>
      </c>
      <c r="B21" s="74">
        <f t="shared" si="0"/>
        <v>745</v>
      </c>
      <c r="C21" s="157">
        <v>4291</v>
      </c>
      <c r="D21" s="160">
        <v>5036</v>
      </c>
      <c r="E21" s="160">
        <v>53</v>
      </c>
      <c r="F21" s="39">
        <f t="shared" si="1"/>
        <v>5089</v>
      </c>
    </row>
    <row r="22" spans="1:6" ht="15.6" x14ac:dyDescent="0.3">
      <c r="A22" s="37" t="s">
        <v>88</v>
      </c>
      <c r="B22" s="74">
        <f t="shared" si="0"/>
        <v>8075</v>
      </c>
      <c r="C22" s="157">
        <v>54929</v>
      </c>
      <c r="D22" s="160">
        <v>63004</v>
      </c>
      <c r="E22" s="160">
        <v>1723</v>
      </c>
      <c r="F22" s="39">
        <f t="shared" si="1"/>
        <v>64727</v>
      </c>
    </row>
    <row r="23" spans="1:6" ht="15.6" x14ac:dyDescent="0.3">
      <c r="A23" s="36" t="s">
        <v>89</v>
      </c>
      <c r="B23" s="74">
        <f t="shared" si="0"/>
        <v>164</v>
      </c>
      <c r="C23" s="157">
        <v>1066</v>
      </c>
      <c r="D23" s="160">
        <v>1230</v>
      </c>
      <c r="E23" s="160">
        <v>32</v>
      </c>
      <c r="F23" s="39">
        <f t="shared" si="1"/>
        <v>1262</v>
      </c>
    </row>
    <row r="24" spans="1:6" ht="15.6" x14ac:dyDescent="0.3">
      <c r="A24" s="36" t="s">
        <v>90</v>
      </c>
      <c r="B24" s="74">
        <f t="shared" si="0"/>
        <v>172</v>
      </c>
      <c r="C24" s="157">
        <v>1162</v>
      </c>
      <c r="D24" s="160">
        <v>1334</v>
      </c>
      <c r="E24" s="160">
        <v>22</v>
      </c>
      <c r="F24" s="39">
        <f t="shared" si="1"/>
        <v>1356</v>
      </c>
    </row>
    <row r="25" spans="1:6" ht="15.6" x14ac:dyDescent="0.3">
      <c r="A25" s="37" t="s">
        <v>91</v>
      </c>
      <c r="B25" s="74">
        <f t="shared" si="0"/>
        <v>907</v>
      </c>
      <c r="C25" s="157">
        <v>5387</v>
      </c>
      <c r="D25" s="160">
        <v>6294</v>
      </c>
      <c r="E25" s="160">
        <v>240</v>
      </c>
      <c r="F25" s="39">
        <f t="shared" si="1"/>
        <v>6534</v>
      </c>
    </row>
    <row r="26" spans="1:6" ht="15.6" x14ac:dyDescent="0.3">
      <c r="A26" s="36" t="s">
        <v>92</v>
      </c>
      <c r="B26" s="74">
        <f t="shared" si="0"/>
        <v>3450</v>
      </c>
      <c r="C26" s="157">
        <v>17251</v>
      </c>
      <c r="D26" s="160">
        <v>20701</v>
      </c>
      <c r="E26" s="160">
        <v>1098</v>
      </c>
      <c r="F26" s="39">
        <f t="shared" si="1"/>
        <v>21799</v>
      </c>
    </row>
    <row r="27" spans="1:6" ht="15.6" x14ac:dyDescent="0.3">
      <c r="A27" s="36" t="s">
        <v>93</v>
      </c>
      <c r="B27" s="74">
        <f t="shared" si="0"/>
        <v>657</v>
      </c>
      <c r="C27" s="157">
        <v>3434</v>
      </c>
      <c r="D27" s="160">
        <v>4091</v>
      </c>
      <c r="E27" s="160">
        <v>56</v>
      </c>
      <c r="F27" s="39">
        <f t="shared" si="1"/>
        <v>4147</v>
      </c>
    </row>
    <row r="28" spans="1:6" ht="15.6" x14ac:dyDescent="0.3">
      <c r="A28" s="37" t="s">
        <v>94</v>
      </c>
      <c r="B28" s="74">
        <f t="shared" si="0"/>
        <v>550</v>
      </c>
      <c r="C28" s="157">
        <v>3748</v>
      </c>
      <c r="D28" s="160">
        <v>4298</v>
      </c>
      <c r="E28" s="160">
        <v>146</v>
      </c>
      <c r="F28" s="39">
        <f t="shared" si="1"/>
        <v>4444</v>
      </c>
    </row>
    <row r="29" spans="1:6" ht="15.6" x14ac:dyDescent="0.3">
      <c r="A29" s="37" t="s">
        <v>95</v>
      </c>
      <c r="B29" s="74">
        <f t="shared" si="0"/>
        <v>260</v>
      </c>
      <c r="C29" s="157">
        <v>1650</v>
      </c>
      <c r="D29" s="160">
        <v>1910</v>
      </c>
      <c r="E29" s="160">
        <v>24</v>
      </c>
      <c r="F29" s="39">
        <f t="shared" si="1"/>
        <v>1934</v>
      </c>
    </row>
    <row r="30" spans="1:6" ht="16.2" thickBot="1" x14ac:dyDescent="0.35">
      <c r="A30" s="28" t="s">
        <v>96</v>
      </c>
      <c r="B30" s="76">
        <f t="shared" si="0"/>
        <v>1501</v>
      </c>
      <c r="C30" s="158">
        <v>6232</v>
      </c>
      <c r="D30" s="161">
        <v>7733</v>
      </c>
      <c r="E30" s="161">
        <v>900</v>
      </c>
      <c r="F30" s="40">
        <f t="shared" si="1"/>
        <v>8633</v>
      </c>
    </row>
    <row r="31" spans="1:6" ht="18.600000000000001" thickTop="1" thickBot="1" x14ac:dyDescent="0.35">
      <c r="A31" s="49" t="s">
        <v>22</v>
      </c>
      <c r="B31" s="50">
        <f>SUM(B8:B30)</f>
        <v>40079</v>
      </c>
      <c r="C31" s="51">
        <f>SUM(C8:C30)</f>
        <v>245818</v>
      </c>
      <c r="D31" s="50">
        <f>SUM(D8:D30)</f>
        <v>285897</v>
      </c>
      <c r="E31" s="50">
        <f>SUM(E8:E30)</f>
        <v>11533</v>
      </c>
      <c r="F31" s="52">
        <f>D31+E31</f>
        <v>297430</v>
      </c>
    </row>
    <row r="32" spans="1:6" ht="13.8" thickTop="1" x14ac:dyDescent="0.25"/>
  </sheetData>
  <mergeCells count="2">
    <mergeCell ref="A2:F2"/>
    <mergeCell ref="A3:F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Normal="100" workbookViewId="0">
      <selection activeCell="G40" sqref="G40"/>
    </sheetView>
  </sheetViews>
  <sheetFormatPr defaultRowHeight="13.2" x14ac:dyDescent="0.25"/>
  <cols>
    <col min="1" max="1" width="22.109375" customWidth="1"/>
    <col min="2" max="2" width="6.44140625" customWidth="1"/>
    <col min="3" max="3" width="6.6640625" customWidth="1"/>
    <col min="4" max="4" width="7" customWidth="1"/>
    <col min="5" max="5" width="6.88671875" customWidth="1"/>
    <col min="6" max="6" width="6.33203125" customWidth="1"/>
    <col min="7" max="7" width="6.5546875" customWidth="1"/>
    <col min="8" max="10" width="5.109375" customWidth="1"/>
    <col min="11" max="11" width="5" customWidth="1"/>
    <col min="12" max="12" width="5.109375" customWidth="1"/>
    <col min="13" max="13" width="6.33203125" customWidth="1"/>
    <col min="14" max="14" width="10.109375" customWidth="1"/>
    <col min="15" max="16" width="4.6640625" customWidth="1"/>
    <col min="17" max="17" width="4.33203125" customWidth="1"/>
    <col min="18" max="18" width="5" customWidth="1"/>
    <col min="19" max="19" width="4.664062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ht="13.8" x14ac:dyDescent="0.25">
      <c r="A2" s="6" t="s">
        <v>105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3.8" x14ac:dyDescent="0.25">
      <c r="A3" s="191" t="s">
        <v>116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19" ht="16.5" customHeight="1" thickBot="1" x14ac:dyDescent="0.3">
      <c r="A4" s="1"/>
      <c r="B4" s="1"/>
      <c r="C4" s="1"/>
      <c r="D4" s="2"/>
      <c r="E4" s="1"/>
      <c r="F4" s="1"/>
      <c r="G4" s="2"/>
      <c r="H4" s="2"/>
      <c r="I4" s="2"/>
      <c r="J4" s="2"/>
      <c r="K4" s="1"/>
      <c r="L4" s="2"/>
      <c r="M4" s="1"/>
      <c r="N4" s="1"/>
      <c r="O4" s="1"/>
    </row>
    <row r="5" spans="1:19" ht="19.5" customHeight="1" thickTop="1" thickBot="1" x14ac:dyDescent="0.3">
      <c r="A5" s="192" t="s">
        <v>70</v>
      </c>
      <c r="B5" s="194" t="s">
        <v>24</v>
      </c>
      <c r="C5" s="190"/>
      <c r="D5" s="190"/>
      <c r="E5" s="190"/>
      <c r="F5" s="190"/>
      <c r="G5" s="195"/>
      <c r="H5" s="190" t="s">
        <v>99</v>
      </c>
      <c r="I5" s="190"/>
      <c r="J5" s="190"/>
      <c r="K5" s="190"/>
      <c r="L5" s="190"/>
      <c r="M5" s="190"/>
      <c r="N5" s="29" t="s">
        <v>69</v>
      </c>
    </row>
    <row r="6" spans="1:19" ht="31.2" thickBot="1" x14ac:dyDescent="0.3">
      <c r="A6" s="193"/>
      <c r="B6" s="81" t="s">
        <v>67</v>
      </c>
      <c r="C6" s="82" t="s">
        <v>112</v>
      </c>
      <c r="D6" s="78" t="s">
        <v>68</v>
      </c>
      <c r="E6" s="82" t="s">
        <v>113</v>
      </c>
      <c r="F6" s="78" t="s">
        <v>27</v>
      </c>
      <c r="G6" s="131" t="s">
        <v>107</v>
      </c>
      <c r="H6" s="113" t="s">
        <v>25</v>
      </c>
      <c r="I6" s="82" t="s">
        <v>100</v>
      </c>
      <c r="J6" s="82" t="s">
        <v>26</v>
      </c>
      <c r="K6" s="82" t="s">
        <v>103</v>
      </c>
      <c r="L6" s="82" t="s">
        <v>102</v>
      </c>
      <c r="M6" s="130" t="s">
        <v>106</v>
      </c>
      <c r="N6" s="121" t="s">
        <v>2</v>
      </c>
    </row>
    <row r="7" spans="1:19" ht="13.5" customHeight="1" thickTop="1" x14ac:dyDescent="0.3">
      <c r="A7" s="79" t="s">
        <v>54</v>
      </c>
      <c r="B7" s="175">
        <v>249</v>
      </c>
      <c r="C7" s="176">
        <v>208</v>
      </c>
      <c r="D7" s="176">
        <v>260</v>
      </c>
      <c r="E7" s="176">
        <v>227</v>
      </c>
      <c r="F7" s="177">
        <f>B7+D7</f>
        <v>509</v>
      </c>
      <c r="G7" s="178">
        <f>C7+E7</f>
        <v>435</v>
      </c>
      <c r="H7" s="150">
        <v>1</v>
      </c>
      <c r="I7" s="115"/>
      <c r="J7" s="115"/>
      <c r="K7" s="115"/>
      <c r="L7" s="116">
        <f>H7+J7</f>
        <v>1</v>
      </c>
      <c r="M7" s="120">
        <f>I7+K7</f>
        <v>0</v>
      </c>
      <c r="N7" s="122">
        <f>F7+L7+M7</f>
        <v>510</v>
      </c>
    </row>
    <row r="8" spans="1:19" ht="14.4" x14ac:dyDescent="0.3">
      <c r="A8" s="80" t="s">
        <v>55</v>
      </c>
      <c r="B8" s="179">
        <v>733</v>
      </c>
      <c r="C8" s="150">
        <v>633</v>
      </c>
      <c r="D8" s="150">
        <v>753</v>
      </c>
      <c r="E8" s="150">
        <v>656</v>
      </c>
      <c r="F8" s="177">
        <f t="shared" ref="F8:F18" si="0">B8+D8</f>
        <v>1486</v>
      </c>
      <c r="G8" s="178">
        <f t="shared" ref="G8:G18" si="1">C8+E8</f>
        <v>1289</v>
      </c>
      <c r="H8" s="65">
        <v>6</v>
      </c>
      <c r="I8" s="64"/>
      <c r="J8" s="64">
        <v>1</v>
      </c>
      <c r="K8" s="64"/>
      <c r="L8" s="84">
        <f>H8+J8</f>
        <v>7</v>
      </c>
      <c r="M8" s="120">
        <f t="shared" ref="M8:M18" si="2">I8+K8</f>
        <v>0</v>
      </c>
      <c r="N8" s="136">
        <f t="shared" ref="N8:N19" si="3">F8+L8+M8</f>
        <v>1493</v>
      </c>
    </row>
    <row r="9" spans="1:19" ht="14.4" x14ac:dyDescent="0.3">
      <c r="A9" s="80" t="s">
        <v>56</v>
      </c>
      <c r="B9" s="179">
        <v>422</v>
      </c>
      <c r="C9" s="150">
        <v>354</v>
      </c>
      <c r="D9" s="150">
        <v>429</v>
      </c>
      <c r="E9" s="150">
        <v>377</v>
      </c>
      <c r="F9" s="177">
        <f t="shared" si="0"/>
        <v>851</v>
      </c>
      <c r="G9" s="178">
        <f t="shared" si="1"/>
        <v>731</v>
      </c>
      <c r="H9" s="117">
        <v>2</v>
      </c>
      <c r="I9" s="117"/>
      <c r="J9" s="117">
        <v>1</v>
      </c>
      <c r="K9" s="117"/>
      <c r="L9" s="84">
        <f>H9+J9</f>
        <v>3</v>
      </c>
      <c r="M9" s="120">
        <f t="shared" si="2"/>
        <v>0</v>
      </c>
      <c r="N9" s="136">
        <f t="shared" si="3"/>
        <v>854</v>
      </c>
    </row>
    <row r="10" spans="1:19" ht="14.4" x14ac:dyDescent="0.3">
      <c r="A10" s="80" t="s">
        <v>57</v>
      </c>
      <c r="B10" s="179">
        <v>2206</v>
      </c>
      <c r="C10" s="150">
        <v>1869</v>
      </c>
      <c r="D10" s="150">
        <v>2281</v>
      </c>
      <c r="E10" s="150">
        <v>1966</v>
      </c>
      <c r="F10" s="177">
        <f t="shared" si="0"/>
        <v>4487</v>
      </c>
      <c r="G10" s="178">
        <f t="shared" si="1"/>
        <v>3835</v>
      </c>
      <c r="H10" s="65">
        <v>18</v>
      </c>
      <c r="I10" s="64">
        <v>1</v>
      </c>
      <c r="J10" s="64">
        <v>16</v>
      </c>
      <c r="K10" s="64">
        <v>1</v>
      </c>
      <c r="L10" s="84">
        <f t="shared" ref="L10:L18" si="4">H10+J10</f>
        <v>34</v>
      </c>
      <c r="M10" s="120">
        <f t="shared" si="2"/>
        <v>2</v>
      </c>
      <c r="N10" s="136">
        <f t="shared" si="3"/>
        <v>4523</v>
      </c>
    </row>
    <row r="11" spans="1:19" ht="14.4" x14ac:dyDescent="0.3">
      <c r="A11" s="80" t="s">
        <v>58</v>
      </c>
      <c r="B11" s="179">
        <v>357</v>
      </c>
      <c r="C11" s="150">
        <v>304</v>
      </c>
      <c r="D11" s="150">
        <v>344</v>
      </c>
      <c r="E11" s="150">
        <v>288</v>
      </c>
      <c r="F11" s="177">
        <f t="shared" si="0"/>
        <v>701</v>
      </c>
      <c r="G11" s="178">
        <f t="shared" si="1"/>
        <v>592</v>
      </c>
      <c r="H11" s="118">
        <v>6</v>
      </c>
      <c r="I11" s="118"/>
      <c r="J11" s="118">
        <v>1</v>
      </c>
      <c r="K11" s="118"/>
      <c r="L11" s="84">
        <f t="shared" si="4"/>
        <v>7</v>
      </c>
      <c r="M11" s="120">
        <f t="shared" si="2"/>
        <v>0</v>
      </c>
      <c r="N11" s="136">
        <f t="shared" si="3"/>
        <v>708</v>
      </c>
    </row>
    <row r="12" spans="1:19" ht="14.4" x14ac:dyDescent="0.3">
      <c r="A12" s="80" t="s">
        <v>97</v>
      </c>
      <c r="B12" s="179">
        <v>1403</v>
      </c>
      <c r="C12" s="150">
        <v>1156</v>
      </c>
      <c r="D12" s="150">
        <v>1430</v>
      </c>
      <c r="E12" s="150">
        <v>1236</v>
      </c>
      <c r="F12" s="177">
        <f t="shared" si="0"/>
        <v>2833</v>
      </c>
      <c r="G12" s="178">
        <f t="shared" si="1"/>
        <v>2392</v>
      </c>
      <c r="H12" s="65">
        <v>9</v>
      </c>
      <c r="I12" s="64"/>
      <c r="J12" s="64">
        <v>7</v>
      </c>
      <c r="K12" s="64"/>
      <c r="L12" s="84">
        <f t="shared" si="4"/>
        <v>16</v>
      </c>
      <c r="M12" s="120">
        <f t="shared" si="2"/>
        <v>0</v>
      </c>
      <c r="N12" s="136">
        <f t="shared" si="3"/>
        <v>2849</v>
      </c>
    </row>
    <row r="13" spans="1:19" ht="14.4" x14ac:dyDescent="0.3">
      <c r="A13" s="80" t="s">
        <v>59</v>
      </c>
      <c r="B13" s="179">
        <v>3147</v>
      </c>
      <c r="C13" s="150">
        <v>2675</v>
      </c>
      <c r="D13" s="150">
        <v>3254</v>
      </c>
      <c r="E13" s="150">
        <v>2800</v>
      </c>
      <c r="F13" s="177">
        <f t="shared" si="0"/>
        <v>6401</v>
      </c>
      <c r="G13" s="178">
        <f t="shared" si="1"/>
        <v>5475</v>
      </c>
      <c r="H13" s="119">
        <v>23</v>
      </c>
      <c r="I13" s="119"/>
      <c r="J13" s="119">
        <v>11</v>
      </c>
      <c r="K13" s="119"/>
      <c r="L13" s="84">
        <f t="shared" si="4"/>
        <v>34</v>
      </c>
      <c r="M13" s="120">
        <f t="shared" si="2"/>
        <v>0</v>
      </c>
      <c r="N13" s="136">
        <f t="shared" si="3"/>
        <v>6435</v>
      </c>
    </row>
    <row r="14" spans="1:19" ht="14.4" x14ac:dyDescent="0.3">
      <c r="A14" s="80" t="s">
        <v>60</v>
      </c>
      <c r="B14" s="179">
        <v>1007</v>
      </c>
      <c r="C14" s="150">
        <v>834</v>
      </c>
      <c r="D14" s="150">
        <v>1027</v>
      </c>
      <c r="E14" s="150">
        <v>860</v>
      </c>
      <c r="F14" s="177">
        <f t="shared" si="0"/>
        <v>2034</v>
      </c>
      <c r="G14" s="178">
        <f t="shared" si="1"/>
        <v>1694</v>
      </c>
      <c r="H14" s="65">
        <v>9</v>
      </c>
      <c r="I14" s="64"/>
      <c r="J14" s="64">
        <v>2</v>
      </c>
      <c r="K14" s="64">
        <v>1</v>
      </c>
      <c r="L14" s="84">
        <f t="shared" si="4"/>
        <v>11</v>
      </c>
      <c r="M14" s="120">
        <f t="shared" si="2"/>
        <v>1</v>
      </c>
      <c r="N14" s="136">
        <f t="shared" si="3"/>
        <v>2046</v>
      </c>
    </row>
    <row r="15" spans="1:19" ht="14.4" x14ac:dyDescent="0.3">
      <c r="A15" s="80" t="s">
        <v>61</v>
      </c>
      <c r="B15" s="179">
        <v>997</v>
      </c>
      <c r="C15" s="150">
        <v>810</v>
      </c>
      <c r="D15" s="150">
        <v>1060</v>
      </c>
      <c r="E15" s="150">
        <v>865</v>
      </c>
      <c r="F15" s="177">
        <f t="shared" si="0"/>
        <v>2057</v>
      </c>
      <c r="G15" s="178">
        <f t="shared" si="1"/>
        <v>1675</v>
      </c>
      <c r="H15" s="114">
        <v>12</v>
      </c>
      <c r="I15" s="114"/>
      <c r="J15" s="114">
        <v>5</v>
      </c>
      <c r="K15" s="114"/>
      <c r="L15" s="84">
        <f t="shared" si="4"/>
        <v>17</v>
      </c>
      <c r="M15" s="120">
        <f t="shared" si="2"/>
        <v>0</v>
      </c>
      <c r="N15" s="136">
        <f t="shared" si="3"/>
        <v>2074</v>
      </c>
    </row>
    <row r="16" spans="1:19" ht="14.4" x14ac:dyDescent="0.3">
      <c r="A16" s="80" t="s">
        <v>62</v>
      </c>
      <c r="B16" s="179">
        <v>3550</v>
      </c>
      <c r="C16" s="150">
        <v>2991</v>
      </c>
      <c r="D16" s="150">
        <v>3752</v>
      </c>
      <c r="E16" s="150">
        <v>3205</v>
      </c>
      <c r="F16" s="177">
        <f t="shared" si="0"/>
        <v>7302</v>
      </c>
      <c r="G16" s="178">
        <f t="shared" si="1"/>
        <v>6196</v>
      </c>
      <c r="H16" s="148">
        <v>39</v>
      </c>
      <c r="I16" s="149">
        <v>2</v>
      </c>
      <c r="J16" s="64">
        <v>18</v>
      </c>
      <c r="K16" s="64">
        <v>2</v>
      </c>
      <c r="L16" s="84">
        <f t="shared" si="4"/>
        <v>57</v>
      </c>
      <c r="M16" s="120">
        <f t="shared" si="2"/>
        <v>4</v>
      </c>
      <c r="N16" s="136">
        <f t="shared" si="3"/>
        <v>7363</v>
      </c>
    </row>
    <row r="17" spans="1:15" ht="14.4" x14ac:dyDescent="0.3">
      <c r="A17" s="80" t="s">
        <v>63</v>
      </c>
      <c r="B17" s="179">
        <v>1436</v>
      </c>
      <c r="C17" s="150">
        <v>1218</v>
      </c>
      <c r="D17" s="150">
        <v>1464</v>
      </c>
      <c r="E17" s="150">
        <v>1261</v>
      </c>
      <c r="F17" s="177">
        <f t="shared" si="0"/>
        <v>2900</v>
      </c>
      <c r="G17" s="178">
        <f t="shared" si="1"/>
        <v>2479</v>
      </c>
      <c r="H17" s="65">
        <v>26</v>
      </c>
      <c r="I17" s="64"/>
      <c r="J17" s="64">
        <v>11</v>
      </c>
      <c r="K17" s="64">
        <v>3</v>
      </c>
      <c r="L17" s="84">
        <f t="shared" si="4"/>
        <v>37</v>
      </c>
      <c r="M17" s="120">
        <f t="shared" si="2"/>
        <v>3</v>
      </c>
      <c r="N17" s="136">
        <f t="shared" si="3"/>
        <v>2940</v>
      </c>
    </row>
    <row r="18" spans="1:15" ht="15" thickBot="1" x14ac:dyDescent="0.35">
      <c r="A18" s="85" t="s">
        <v>64</v>
      </c>
      <c r="B18" s="180">
        <v>315</v>
      </c>
      <c r="C18" s="181">
        <v>257</v>
      </c>
      <c r="D18" s="181">
        <v>308</v>
      </c>
      <c r="E18" s="181">
        <v>259</v>
      </c>
      <c r="F18" s="177">
        <f t="shared" si="0"/>
        <v>623</v>
      </c>
      <c r="G18" s="178">
        <f t="shared" si="1"/>
        <v>516</v>
      </c>
      <c r="H18" s="67">
        <v>4</v>
      </c>
      <c r="I18" s="66"/>
      <c r="J18" s="66">
        <v>2</v>
      </c>
      <c r="K18" s="66"/>
      <c r="L18" s="84">
        <f t="shared" si="4"/>
        <v>6</v>
      </c>
      <c r="M18" s="120">
        <f t="shared" si="2"/>
        <v>0</v>
      </c>
      <c r="N18" s="138">
        <f t="shared" si="3"/>
        <v>629</v>
      </c>
    </row>
    <row r="19" spans="1:15" ht="15.6" thickTop="1" thickBot="1" x14ac:dyDescent="0.35">
      <c r="A19" s="44" t="s">
        <v>65</v>
      </c>
      <c r="B19" s="83">
        <f t="shared" ref="B19:M19" si="5">SUM(B7:B18)</f>
        <v>15822</v>
      </c>
      <c r="C19" s="30">
        <f t="shared" si="5"/>
        <v>13309</v>
      </c>
      <c r="D19" s="30">
        <f t="shared" si="5"/>
        <v>16362</v>
      </c>
      <c r="E19" s="41">
        <f t="shared" si="5"/>
        <v>14000</v>
      </c>
      <c r="F19" s="30">
        <f t="shared" si="5"/>
        <v>32184</v>
      </c>
      <c r="G19" s="31">
        <f t="shared" si="5"/>
        <v>27309</v>
      </c>
      <c r="H19" s="33">
        <f t="shared" si="5"/>
        <v>155</v>
      </c>
      <c r="I19" s="32">
        <f t="shared" si="5"/>
        <v>3</v>
      </c>
      <c r="J19" s="32">
        <f t="shared" si="5"/>
        <v>75</v>
      </c>
      <c r="K19" s="34">
        <f t="shared" si="5"/>
        <v>7</v>
      </c>
      <c r="L19" s="30">
        <f t="shared" si="5"/>
        <v>230</v>
      </c>
      <c r="M19" s="42">
        <f t="shared" si="5"/>
        <v>10</v>
      </c>
      <c r="N19" s="137">
        <f t="shared" si="3"/>
        <v>32424</v>
      </c>
    </row>
    <row r="20" spans="1:15" ht="13.8" thickTop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4" t="s">
        <v>52</v>
      </c>
      <c r="B21" s="1"/>
      <c r="C21" s="1"/>
      <c r="D21" s="1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85" t="s">
        <v>53</v>
      </c>
      <c r="B22" s="185"/>
      <c r="C22" s="2"/>
      <c r="D22" s="1"/>
      <c r="E22" s="2"/>
      <c r="F22" s="2"/>
      <c r="G22" s="1"/>
      <c r="H22" s="1"/>
      <c r="I22" s="1"/>
      <c r="J22" s="1"/>
      <c r="K22" s="1"/>
      <c r="L22" s="1" t="s">
        <v>98</v>
      </c>
      <c r="M22" s="1" t="s">
        <v>98</v>
      </c>
      <c r="N22" s="1"/>
      <c r="O22" s="1"/>
    </row>
    <row r="23" spans="1:15" x14ac:dyDescent="0.25">
      <c r="A23" s="5"/>
      <c r="B23" s="1"/>
      <c r="C23" s="1"/>
      <c r="D23" s="1"/>
      <c r="E23" s="2"/>
      <c r="F23" s="2"/>
      <c r="G23" s="1"/>
      <c r="H23" s="1"/>
      <c r="I23" s="1"/>
      <c r="J23" s="1"/>
      <c r="K23" s="1"/>
      <c r="L23" s="1"/>
      <c r="M23" s="1" t="s">
        <v>98</v>
      </c>
      <c r="N23" s="1"/>
      <c r="O23" s="1"/>
    </row>
    <row r="26" spans="1:15" ht="12.75" customHeight="1" x14ac:dyDescent="0.25"/>
    <row r="27" spans="1:15" ht="13.8" hidden="1" thickBot="1" x14ac:dyDescent="0.3"/>
    <row r="28" spans="1:15" ht="13.8" hidden="1" thickBot="1" x14ac:dyDescent="0.3"/>
    <row r="29" spans="1:15" ht="13.8" hidden="1" thickBot="1" x14ac:dyDescent="0.3"/>
  </sheetData>
  <mergeCells count="5">
    <mergeCell ref="H5:M5"/>
    <mergeCell ref="A3:S3"/>
    <mergeCell ref="A22:B22"/>
    <mergeCell ref="A5:A6"/>
    <mergeCell ref="B5:G5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Normal="100" workbookViewId="0">
      <selection activeCell="E24" sqref="E24"/>
    </sheetView>
  </sheetViews>
  <sheetFormatPr defaultRowHeight="13.2" x14ac:dyDescent="0.25"/>
  <cols>
    <col min="1" max="1" width="29.6640625" customWidth="1"/>
    <col min="2" max="2" width="10" customWidth="1"/>
    <col min="3" max="3" width="11.44140625" customWidth="1"/>
    <col min="4" max="4" width="10.6640625" customWidth="1"/>
    <col min="5" max="5" width="8.88671875" customWidth="1"/>
    <col min="6" max="6" width="10.6640625" customWidth="1"/>
    <col min="9" max="9" width="26.33203125" customWidth="1"/>
  </cols>
  <sheetData>
    <row r="2" spans="1:6" ht="13.8" x14ac:dyDescent="0.25">
      <c r="A2" s="196" t="s">
        <v>0</v>
      </c>
      <c r="B2" s="196"/>
      <c r="C2" s="196"/>
      <c r="D2" s="196"/>
      <c r="E2" s="196"/>
      <c r="F2" s="196"/>
    </row>
    <row r="3" spans="1:6" ht="13.8" x14ac:dyDescent="0.25">
      <c r="A3" s="196" t="s">
        <v>117</v>
      </c>
      <c r="B3" s="196"/>
      <c r="C3" s="196"/>
      <c r="D3" s="196"/>
      <c r="E3" s="196"/>
      <c r="F3" s="196"/>
    </row>
    <row r="4" spans="1:6" ht="14.4" thickBot="1" x14ac:dyDescent="0.3">
      <c r="A4" s="142"/>
      <c r="B4" s="133"/>
      <c r="C4" s="133"/>
      <c r="D4" s="133"/>
      <c r="E4" s="133"/>
      <c r="F4" s="142"/>
    </row>
    <row r="5" spans="1:6" ht="24" customHeight="1" thickTop="1" x14ac:dyDescent="0.3">
      <c r="A5" s="143"/>
      <c r="B5" s="21" t="s">
        <v>1</v>
      </c>
      <c r="C5" s="23" t="s">
        <v>1</v>
      </c>
      <c r="D5" s="22" t="s">
        <v>2</v>
      </c>
      <c r="E5" s="87"/>
      <c r="F5" s="141" t="s">
        <v>2</v>
      </c>
    </row>
    <row r="6" spans="1:6" ht="26.25" customHeight="1" x14ac:dyDescent="0.3">
      <c r="A6" s="18" t="s">
        <v>3</v>
      </c>
      <c r="B6" s="17" t="s">
        <v>4</v>
      </c>
      <c r="C6" s="15" t="s">
        <v>5</v>
      </c>
      <c r="D6" s="14"/>
      <c r="E6" s="88" t="s">
        <v>6</v>
      </c>
      <c r="F6" s="86"/>
    </row>
    <row r="7" spans="1:6" ht="18" thickBot="1" x14ac:dyDescent="0.35">
      <c r="A7" s="19"/>
      <c r="B7" s="89" t="s">
        <v>7</v>
      </c>
      <c r="C7" s="48" t="s">
        <v>7</v>
      </c>
      <c r="D7" s="16" t="s">
        <v>8</v>
      </c>
      <c r="E7" s="90"/>
      <c r="F7" s="153" t="s">
        <v>9</v>
      </c>
    </row>
    <row r="8" spans="1:6" ht="21" customHeight="1" thickTop="1" x14ac:dyDescent="0.3">
      <c r="A8" s="91" t="s">
        <v>10</v>
      </c>
      <c r="B8" s="93">
        <f>D8-C8</f>
        <v>74</v>
      </c>
      <c r="C8" s="94">
        <v>435</v>
      </c>
      <c r="D8" s="95">
        <v>509</v>
      </c>
      <c r="E8" s="96">
        <v>1</v>
      </c>
      <c r="F8" s="103">
        <f>D8+E8</f>
        <v>510</v>
      </c>
    </row>
    <row r="9" spans="1:6" ht="21" customHeight="1" x14ac:dyDescent="0.3">
      <c r="A9" s="20" t="s">
        <v>11</v>
      </c>
      <c r="B9" s="97">
        <f t="shared" ref="B9:B19" si="0">D9-C9</f>
        <v>197</v>
      </c>
      <c r="C9" s="98">
        <v>1289</v>
      </c>
      <c r="D9" s="75">
        <v>1486</v>
      </c>
      <c r="E9" s="99">
        <v>7</v>
      </c>
      <c r="F9" s="104">
        <f t="shared" ref="F9:F19" si="1">D9+E9</f>
        <v>1493</v>
      </c>
    </row>
    <row r="10" spans="1:6" ht="21" customHeight="1" x14ac:dyDescent="0.3">
      <c r="A10" s="20" t="s">
        <v>12</v>
      </c>
      <c r="B10" s="97">
        <f t="shared" si="0"/>
        <v>120</v>
      </c>
      <c r="C10" s="98">
        <v>731</v>
      </c>
      <c r="D10" s="75">
        <v>851</v>
      </c>
      <c r="E10" s="99">
        <v>3</v>
      </c>
      <c r="F10" s="104">
        <f t="shared" si="1"/>
        <v>854</v>
      </c>
    </row>
    <row r="11" spans="1:6" ht="21" customHeight="1" x14ac:dyDescent="0.3">
      <c r="A11" s="20" t="s">
        <v>13</v>
      </c>
      <c r="B11" s="97">
        <f t="shared" si="0"/>
        <v>652</v>
      </c>
      <c r="C11" s="98">
        <v>3835</v>
      </c>
      <c r="D11" s="75">
        <v>4487</v>
      </c>
      <c r="E11" s="99">
        <v>36</v>
      </c>
      <c r="F11" s="104">
        <f t="shared" si="1"/>
        <v>4523</v>
      </c>
    </row>
    <row r="12" spans="1:6" ht="21" customHeight="1" x14ac:dyDescent="0.3">
      <c r="A12" s="20" t="s">
        <v>14</v>
      </c>
      <c r="B12" s="97">
        <f t="shared" si="0"/>
        <v>109</v>
      </c>
      <c r="C12" s="98">
        <v>592</v>
      </c>
      <c r="D12" s="75">
        <v>701</v>
      </c>
      <c r="E12" s="99">
        <v>7</v>
      </c>
      <c r="F12" s="104">
        <f t="shared" si="1"/>
        <v>708</v>
      </c>
    </row>
    <row r="13" spans="1:6" ht="21" customHeight="1" x14ac:dyDescent="0.3">
      <c r="A13" s="20" t="s">
        <v>15</v>
      </c>
      <c r="B13" s="97">
        <f t="shared" si="0"/>
        <v>441</v>
      </c>
      <c r="C13" s="98">
        <v>2392</v>
      </c>
      <c r="D13" s="75">
        <v>2833</v>
      </c>
      <c r="E13" s="99">
        <v>16</v>
      </c>
      <c r="F13" s="104">
        <f t="shared" si="1"/>
        <v>2849</v>
      </c>
    </row>
    <row r="14" spans="1:6" ht="21" customHeight="1" x14ac:dyDescent="0.3">
      <c r="A14" s="20" t="s">
        <v>16</v>
      </c>
      <c r="B14" s="97">
        <f t="shared" si="0"/>
        <v>926</v>
      </c>
      <c r="C14" s="98">
        <v>5475</v>
      </c>
      <c r="D14" s="75">
        <v>6401</v>
      </c>
      <c r="E14" s="151">
        <v>34</v>
      </c>
      <c r="F14" s="152">
        <f t="shared" si="1"/>
        <v>6435</v>
      </c>
    </row>
    <row r="15" spans="1:6" ht="21" customHeight="1" x14ac:dyDescent="0.3">
      <c r="A15" s="20" t="s">
        <v>17</v>
      </c>
      <c r="B15" s="97">
        <f t="shared" si="0"/>
        <v>340</v>
      </c>
      <c r="C15" s="98">
        <v>1694</v>
      </c>
      <c r="D15" s="75">
        <v>2034</v>
      </c>
      <c r="E15" s="99">
        <v>12</v>
      </c>
      <c r="F15" s="104">
        <f t="shared" si="1"/>
        <v>2046</v>
      </c>
    </row>
    <row r="16" spans="1:6" ht="21" customHeight="1" x14ac:dyDescent="0.3">
      <c r="A16" s="20" t="s">
        <v>18</v>
      </c>
      <c r="B16" s="97">
        <f t="shared" si="0"/>
        <v>382</v>
      </c>
      <c r="C16" s="98">
        <v>1675</v>
      </c>
      <c r="D16" s="75">
        <v>2057</v>
      </c>
      <c r="E16" s="99">
        <v>17</v>
      </c>
      <c r="F16" s="104">
        <f t="shared" si="1"/>
        <v>2074</v>
      </c>
    </row>
    <row r="17" spans="1:6" ht="21" customHeight="1" x14ac:dyDescent="0.3">
      <c r="A17" s="20" t="s">
        <v>19</v>
      </c>
      <c r="B17" s="97">
        <f t="shared" si="0"/>
        <v>1106</v>
      </c>
      <c r="C17" s="98">
        <v>6196</v>
      </c>
      <c r="D17" s="75">
        <v>7302</v>
      </c>
      <c r="E17" s="99">
        <v>61</v>
      </c>
      <c r="F17" s="104">
        <f t="shared" si="1"/>
        <v>7363</v>
      </c>
    </row>
    <row r="18" spans="1:6" ht="21" customHeight="1" x14ac:dyDescent="0.3">
      <c r="A18" s="20" t="s">
        <v>20</v>
      </c>
      <c r="B18" s="97">
        <f t="shared" si="0"/>
        <v>421</v>
      </c>
      <c r="C18" s="98">
        <v>2479</v>
      </c>
      <c r="D18" s="75">
        <v>2900</v>
      </c>
      <c r="E18" s="99">
        <v>40</v>
      </c>
      <c r="F18" s="104">
        <f t="shared" si="1"/>
        <v>2940</v>
      </c>
    </row>
    <row r="19" spans="1:6" ht="21" customHeight="1" thickBot="1" x14ac:dyDescent="0.35">
      <c r="A19" s="92" t="s">
        <v>21</v>
      </c>
      <c r="B19" s="100">
        <f t="shared" si="0"/>
        <v>107</v>
      </c>
      <c r="C19" s="101">
        <v>516</v>
      </c>
      <c r="D19" s="77">
        <v>623</v>
      </c>
      <c r="E19" s="102">
        <v>6</v>
      </c>
      <c r="F19" s="105">
        <f t="shared" si="1"/>
        <v>629</v>
      </c>
    </row>
    <row r="20" spans="1:6" ht="21" customHeight="1" thickTop="1" thickBot="1" x14ac:dyDescent="0.35">
      <c r="A20" s="43" t="s">
        <v>22</v>
      </c>
      <c r="B20" s="106">
        <f>SUM(B8:B19)</f>
        <v>4875</v>
      </c>
      <c r="C20" s="107">
        <f>SUM(C8:C19)</f>
        <v>27309</v>
      </c>
      <c r="D20" s="108">
        <f>SUM(D8:D19)</f>
        <v>32184</v>
      </c>
      <c r="E20" s="109">
        <f>SUM(E8:E19)</f>
        <v>240</v>
      </c>
      <c r="F20" s="110">
        <f>SUM(F8:F19)</f>
        <v>32424</v>
      </c>
    </row>
    <row r="21" spans="1:6" ht="13.8" thickTop="1" x14ac:dyDescent="0.25"/>
  </sheetData>
  <mergeCells count="2">
    <mergeCell ref="A2:F2"/>
    <mergeCell ref="A3:F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Městské obvody</vt:lpstr>
      <vt:lpstr>Městské obvody - zjednodušená</vt:lpstr>
      <vt:lpstr>Obce</vt:lpstr>
      <vt:lpstr>Obce - zjednodušená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Stachníková Hana</cp:lastModifiedBy>
  <cp:lastPrinted>2020-01-13T09:57:37Z</cp:lastPrinted>
  <dcterms:created xsi:type="dcterms:W3CDTF">1997-01-24T11:07:25Z</dcterms:created>
  <dcterms:modified xsi:type="dcterms:W3CDTF">2020-01-14T07:48:37Z</dcterms:modified>
</cp:coreProperties>
</file>