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tachnikovaha\Desktop\"/>
    </mc:Choice>
  </mc:AlternateContent>
  <xr:revisionPtr revIDLastSave="0" documentId="8_{5D16F0A3-29BC-4E28-9DAD-D7AFC5D8F8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ěstské obvody" sheetId="6" r:id="rId1"/>
    <sheet name="Městské obvody - zjednodušená" sheetId="1" r:id="rId2"/>
    <sheet name="Obce" sheetId="4" r:id="rId3"/>
    <sheet name="Obce - zjednodušená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6" l="1"/>
  <c r="G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K30" i="6"/>
  <c r="J30" i="6"/>
  <c r="I30" i="6"/>
  <c r="H30" i="6"/>
  <c r="E30" i="6"/>
  <c r="D30" i="6"/>
  <c r="C30" i="6"/>
  <c r="B30" i="6"/>
  <c r="M29" i="6"/>
  <c r="L29" i="6"/>
  <c r="G29" i="6"/>
  <c r="F29" i="6"/>
  <c r="M28" i="6"/>
  <c r="L28" i="6"/>
  <c r="G28" i="6"/>
  <c r="F28" i="6"/>
  <c r="M27" i="6"/>
  <c r="L27" i="6"/>
  <c r="G27" i="6"/>
  <c r="F27" i="6"/>
  <c r="M26" i="6"/>
  <c r="L26" i="6"/>
  <c r="G26" i="6"/>
  <c r="F26" i="6"/>
  <c r="M25" i="6"/>
  <c r="L25" i="6"/>
  <c r="G25" i="6"/>
  <c r="F25" i="6"/>
  <c r="M24" i="6"/>
  <c r="L24" i="6"/>
  <c r="G24" i="6"/>
  <c r="F24" i="6"/>
  <c r="M23" i="6"/>
  <c r="L23" i="6"/>
  <c r="G23" i="6"/>
  <c r="F23" i="6"/>
  <c r="M22" i="6"/>
  <c r="L22" i="6"/>
  <c r="G22" i="6"/>
  <c r="F22" i="6"/>
  <c r="M21" i="6"/>
  <c r="L21" i="6"/>
  <c r="G21" i="6"/>
  <c r="F21" i="6"/>
  <c r="M20" i="6"/>
  <c r="L20" i="6"/>
  <c r="G20" i="6"/>
  <c r="F20" i="6"/>
  <c r="M19" i="6"/>
  <c r="L19" i="6"/>
  <c r="M18" i="6"/>
  <c r="L18" i="6"/>
  <c r="M17" i="6"/>
  <c r="L17" i="6"/>
  <c r="M16" i="6"/>
  <c r="L16" i="6"/>
  <c r="M15" i="6"/>
  <c r="L15" i="6"/>
  <c r="M14" i="6"/>
  <c r="L14" i="6"/>
  <c r="M13" i="6"/>
  <c r="L13" i="6"/>
  <c r="M12" i="6"/>
  <c r="L12" i="6"/>
  <c r="M11" i="6"/>
  <c r="L11" i="6"/>
  <c r="M10" i="6"/>
  <c r="L10" i="6"/>
  <c r="M9" i="6"/>
  <c r="L9" i="6"/>
  <c r="M8" i="6"/>
  <c r="L8" i="6"/>
  <c r="M7" i="6"/>
  <c r="L7" i="6"/>
  <c r="E20" i="3"/>
  <c r="H19" i="4"/>
  <c r="I19" i="4"/>
  <c r="F30" i="6" l="1"/>
  <c r="M30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G30" i="6"/>
  <c r="L30" i="6"/>
  <c r="N7" i="6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C31" i="1"/>
  <c r="D31" i="1"/>
  <c r="E31" i="1"/>
  <c r="F7" i="4"/>
  <c r="G7" i="4"/>
  <c r="L7" i="4"/>
  <c r="M7" i="4"/>
  <c r="F8" i="4"/>
  <c r="G8" i="4"/>
  <c r="L8" i="4"/>
  <c r="M8" i="4"/>
  <c r="F9" i="4"/>
  <c r="G9" i="4"/>
  <c r="L9" i="4"/>
  <c r="M9" i="4"/>
  <c r="F10" i="4"/>
  <c r="G10" i="4"/>
  <c r="L10" i="4"/>
  <c r="M10" i="4"/>
  <c r="F11" i="4"/>
  <c r="G11" i="4"/>
  <c r="L11" i="4"/>
  <c r="M11" i="4"/>
  <c r="F12" i="4"/>
  <c r="G12" i="4"/>
  <c r="L12" i="4"/>
  <c r="M12" i="4"/>
  <c r="F13" i="4"/>
  <c r="G13" i="4"/>
  <c r="L13" i="4"/>
  <c r="M13" i="4"/>
  <c r="F14" i="4"/>
  <c r="G14" i="4"/>
  <c r="L14" i="4"/>
  <c r="M14" i="4"/>
  <c r="F15" i="4"/>
  <c r="G15" i="4"/>
  <c r="L15" i="4"/>
  <c r="M15" i="4"/>
  <c r="F16" i="4"/>
  <c r="G16" i="4"/>
  <c r="L16" i="4"/>
  <c r="M16" i="4"/>
  <c r="F17" i="4"/>
  <c r="G17" i="4"/>
  <c r="L17" i="4"/>
  <c r="M17" i="4"/>
  <c r="F18" i="4"/>
  <c r="G18" i="4"/>
  <c r="L18" i="4"/>
  <c r="M18" i="4"/>
  <c r="B19" i="4"/>
  <c r="C19" i="4"/>
  <c r="D19" i="4"/>
  <c r="E19" i="4"/>
  <c r="J19" i="4"/>
  <c r="K19" i="4"/>
  <c r="B19" i="3"/>
  <c r="B18" i="3"/>
  <c r="B17" i="3"/>
  <c r="B16" i="3"/>
  <c r="B15" i="3"/>
  <c r="B14" i="3"/>
  <c r="B13" i="3"/>
  <c r="B12" i="3"/>
  <c r="B11" i="3"/>
  <c r="B10" i="3"/>
  <c r="B9" i="3"/>
  <c r="B8" i="3"/>
  <c r="N30" i="6" l="1"/>
  <c r="F31" i="1"/>
  <c r="B31" i="1"/>
  <c r="N13" i="4"/>
  <c r="M19" i="4"/>
  <c r="N18" i="4"/>
  <c r="N17" i="4"/>
  <c r="N16" i="4"/>
  <c r="N15" i="4"/>
  <c r="N14" i="4"/>
  <c r="N10" i="4"/>
  <c r="N9" i="4"/>
  <c r="N8" i="4"/>
  <c r="N7" i="4"/>
  <c r="G19" i="4"/>
  <c r="N12" i="4"/>
  <c r="N11" i="4"/>
  <c r="F19" i="4"/>
  <c r="L19" i="4"/>
  <c r="N19" i="4" l="1"/>
  <c r="F8" i="3"/>
  <c r="F9" i="3"/>
  <c r="F10" i="3"/>
  <c r="F11" i="3"/>
  <c r="F12" i="3"/>
  <c r="F13" i="3"/>
  <c r="F14" i="3"/>
  <c r="F15" i="3"/>
  <c r="F16" i="3"/>
  <c r="F17" i="3"/>
  <c r="F18" i="3"/>
  <c r="F19" i="3"/>
  <c r="F20" i="3" l="1"/>
  <c r="C20" i="3" l="1"/>
  <c r="D20" i="3"/>
  <c r="B20" i="3" l="1"/>
</calcChain>
</file>

<file path=xl/sharedStrings.xml><?xml version="1.0" encoding="utf-8"?>
<sst xmlns="http://schemas.openxmlformats.org/spreadsheetml/2006/main" count="130" uniqueCount="106">
  <si>
    <t>POČET OBYVATEL PŘIHLÁŠENÝCH K POBYTU V OBCÍCH SPRÁVNÍHO</t>
  </si>
  <si>
    <t>cizinci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</si>
  <si>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</si>
  <si>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</si>
  <si>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</si>
  <si>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</si>
  <si>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</si>
  <si>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</si>
  <si>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</si>
  <si>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</si>
  <si>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</si>
  <si>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</si>
  <si>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</si>
  <si>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</si>
  <si>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 xml:space="preserve"> Celkem</t>
  </si>
  <si>
    <t xml:space="preserve"> Název městského obvodu Ostrava</t>
  </si>
  <si>
    <t>Občané ČR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</si>
  <si>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</si>
  <si>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</si>
  <si>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</si>
  <si>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</si>
  <si>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</si>
  <si>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</si>
  <si>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</si>
  <si>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</si>
  <si>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</si>
  <si>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</si>
  <si>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</si>
  <si>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</si>
  <si>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</si>
  <si>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</si>
  <si>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</si>
  <si>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</si>
  <si>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</si>
  <si>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</si>
  <si>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</si>
  <si>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</si>
  <si>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</si>
  <si>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</si>
  <si>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</si>
  <si>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</si>
  <si>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CELKEM OSTRAVA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</si>
  <si>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</si>
  <si>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</si>
  <si>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</si>
  <si>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</si>
  <si>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</si>
  <si>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</si>
  <si>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</si>
  <si>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</si>
  <si>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</si>
  <si>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</si>
  <si>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</si>
  <si>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</si>
  <si>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</si>
  <si>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CELKEM OBCE</t>
  </si>
  <si>
    <t>Název obce</t>
  </si>
  <si>
    <t>POČET OBYVATEL PŘIHLÁŠENÝCH K POBYTU</t>
  </si>
  <si>
    <t xml:space="preserve"> Městské obvody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</si>
  <si>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</si>
  <si>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</si>
  <si>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</si>
  <si>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</si>
  <si>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</si>
  <si>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</si>
  <si>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</si>
  <si>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</si>
  <si>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</si>
  <si>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</si>
  <si>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</si>
  <si>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</si>
  <si>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</si>
  <si>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</si>
  <si>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</si>
  <si>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</si>
  <si>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</si>
  <si>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</si>
  <si>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</si>
  <si>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</si>
  <si>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</si>
  <si>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</si>
  <si>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</si>
  <si>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</si>
  <si>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Celkem </t>
  </si>
  <si>
    <t xml:space="preserve">  POČET OBYVATEL, KTEŘÍ SE PŘIHLÁSILI K TRVALÉMU POBYTU NEBO MAJÍ PODLE  ZVLÁŠTNÍCH PRÁVNÍCH PŘEDPISŮ </t>
  </si>
  <si>
    <t>z toho 15+</t>
  </si>
  <si>
    <t xml:space="preserve"> z toho 15+</t>
  </si>
  <si>
    <t>z toho ženy   15+</t>
  </si>
  <si>
    <t>z toho ženy 15+</t>
  </si>
  <si>
    <t>Cizinci s trvalým nebo přechodným pobytem</t>
  </si>
  <si>
    <t>Cizinci</t>
  </si>
  <si>
    <t xml:space="preserve">Muži </t>
  </si>
  <si>
    <t xml:space="preserve">Ženy </t>
  </si>
  <si>
    <t>Muži</t>
  </si>
  <si>
    <t>z toho muži 15+</t>
  </si>
  <si>
    <t>občané mladší 15 let</t>
  </si>
  <si>
    <t>občané nad 15 let</t>
  </si>
  <si>
    <t xml:space="preserve">celkem občanů </t>
  </si>
  <si>
    <t>celkem obyvatel</t>
  </si>
  <si>
    <t xml:space="preserve">Obyvatel celkem </t>
  </si>
  <si>
    <t>celkem občanů</t>
  </si>
  <si>
    <t xml:space="preserve"> Obce</t>
  </si>
  <si>
    <t>Obyvatel celkem</t>
  </si>
  <si>
    <t xml:space="preserve"> NA ÚZEMÍ STATUTÁRNÍHO MĚSTA OSTRAVY KE DNI 01.01.2023</t>
  </si>
  <si>
    <t xml:space="preserve">  POVOLEN POBYT V OBCÍCH SPRÁVNÍHO OBVODU STATUTÁRNÍHO MĚSTA OSTRAVY KE DNI 01.01.2023</t>
  </si>
  <si>
    <t>OBVODU  STATUTÁRNÍHO MĚSTA OSTRAVY KE DNI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</si>
</sst>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u/>
      <sz val="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41">
    <xf numFmtId="0" fontId="0" fillId="0" borderId="0"/>
    <xf numFmtId="0" fontId="24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30" fillId="0" borderId="0" applyNumberFormat="0" applyFill="0" applyBorder="0" applyAlignment="0" applyProtection="0"/>
    <xf numFmtId="0" fontId="31" fillId="0" borderId="72" applyNumberFormat="0" applyFill="0" applyAlignment="0" applyProtection="0"/>
    <xf numFmtId="0" fontId="32" fillId="0" borderId="73" applyNumberFormat="0" applyFill="0" applyAlignment="0" applyProtection="0"/>
    <xf numFmtId="0" fontId="33" fillId="0" borderId="74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75" applyNumberFormat="0" applyAlignment="0" applyProtection="0"/>
    <xf numFmtId="0" fontId="38" fillId="14" borderId="76" applyNumberFormat="0" applyAlignment="0" applyProtection="0"/>
    <xf numFmtId="0" fontId="39" fillId="14" borderId="75" applyNumberFormat="0" applyAlignment="0" applyProtection="0"/>
    <xf numFmtId="0" fontId="40" fillId="0" borderId="77" applyNumberFormat="0" applyFill="0" applyAlignment="0" applyProtection="0"/>
    <xf numFmtId="0" fontId="41" fillId="15" borderId="7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80" applyNumberFormat="0" applyFill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44" fillId="40" borderId="0" applyNumberFormat="0" applyBorder="0" applyAlignment="0" applyProtection="0"/>
    <xf numFmtId="0" fontId="5" fillId="0" borderId="0"/>
    <xf numFmtId="0" fontId="5" fillId="16" borderId="79" applyNumberFormat="0" applyFont="0" applyAlignment="0" applyProtection="0"/>
    <xf numFmtId="0" fontId="4" fillId="0" borderId="0"/>
    <xf numFmtId="0" fontId="3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4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79" applyNumberFormat="0" applyFont="0" applyAlignment="0" applyProtection="0"/>
    <xf numFmtId="0" fontId="3" fillId="16" borderId="79" applyNumberFormat="0" applyFont="0" applyAlignment="0" applyProtection="0"/>
    <xf numFmtId="0" fontId="3" fillId="16" borderId="79" applyNumberFormat="0" applyFont="0" applyAlignment="0" applyProtection="0"/>
    <xf numFmtId="0" fontId="3" fillId="16" borderId="79" applyNumberFormat="0" applyFont="0" applyAlignment="0" applyProtection="0"/>
    <xf numFmtId="0" fontId="3" fillId="16" borderId="79" applyNumberFormat="0" applyFont="0" applyAlignment="0" applyProtection="0"/>
    <xf numFmtId="0" fontId="3" fillId="16" borderId="79" applyNumberFormat="0" applyFont="0" applyAlignment="0" applyProtection="0"/>
    <xf numFmtId="0" fontId="3" fillId="16" borderId="79" applyNumberFormat="0" applyFont="0" applyAlignment="0" applyProtection="0"/>
    <xf numFmtId="0" fontId="45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9" applyNumberFormat="0" applyFont="0" applyAlignment="0" applyProtection="0"/>
    <xf numFmtId="0" fontId="2" fillId="16" borderId="79" applyNumberFormat="0" applyFont="0" applyAlignment="0" applyProtection="0"/>
    <xf numFmtId="0" fontId="2" fillId="16" borderId="79" applyNumberFormat="0" applyFont="0" applyAlignment="0" applyProtection="0"/>
    <xf numFmtId="0" fontId="2" fillId="16" borderId="79" applyNumberFormat="0" applyFont="0" applyAlignment="0" applyProtection="0"/>
    <xf numFmtId="0" fontId="2" fillId="16" borderId="79" applyNumberFormat="0" applyFont="0" applyAlignment="0" applyProtection="0"/>
    <xf numFmtId="0" fontId="2" fillId="16" borderId="79" applyNumberFormat="0" applyFont="0" applyAlignment="0" applyProtection="0"/>
    <xf numFmtId="0" fontId="2" fillId="16" borderId="79" applyNumberFormat="0" applyFont="0" applyAlignment="0" applyProtection="0"/>
    <xf numFmtId="0" fontId="1" fillId="0" borderId="0"/>
  </cellStyleXfs>
  <cellXfs count="188">
    <xf numFmtId="0" fontId="0" fillId="0" borderId="0" xfId="0"/>
    <xf numFmtId="0" fontId="17" fillId="0" borderId="0" xfId="0" applyFont="1"/>
    <xf numFmtId="3" fontId="0" fillId="0" borderId="0" xfId="0" applyNumberFormat="1"/>
    <xf numFmtId="0" fontId="20" fillId="0" borderId="0" xfId="0" applyFont="1"/>
    <xf numFmtId="0" fontId="16" fillId="0" borderId="0" xfId="0" applyFont="1" applyAlignment="1"/>
    <xf numFmtId="0" fontId="0" fillId="0" borderId="0" xfId="0" applyAlignment="1">
      <alignment horizontal="right" vertical="center"/>
    </xf>
    <xf numFmtId="0" fontId="14" fillId="3" borderId="5" xfId="0" applyFont="1" applyFill="1" applyBorder="1"/>
    <xf numFmtId="0" fontId="15" fillId="3" borderId="6" xfId="0" applyFont="1" applyFill="1" applyBorder="1"/>
    <xf numFmtId="0" fontId="13" fillId="3" borderId="7" xfId="0" applyFont="1" applyFill="1" applyBorder="1" applyAlignment="1">
      <alignment wrapText="1"/>
    </xf>
    <xf numFmtId="0" fontId="13" fillId="2" borderId="10" xfId="0" applyFont="1" applyFill="1" applyBorder="1"/>
    <xf numFmtId="0" fontId="13" fillId="2" borderId="12" xfId="0" applyFont="1" applyFill="1" applyBorder="1"/>
    <xf numFmtId="0" fontId="13" fillId="2" borderId="10" xfId="0" applyFont="1" applyFill="1" applyBorder="1" applyAlignment="1">
      <alignment wrapText="1"/>
    </xf>
    <xf numFmtId="0" fontId="13" fillId="2" borderId="10" xfId="0" applyFont="1" applyFill="1" applyBorder="1" applyAlignment="1">
      <alignment horizontal="justify" wrapText="1"/>
    </xf>
    <xf numFmtId="0" fontId="13" fillId="2" borderId="17" xfId="0" applyFont="1" applyFill="1" applyBorder="1" applyAlignment="1">
      <alignment horizontal="justify" wrapText="1"/>
    </xf>
    <xf numFmtId="0" fontId="13" fillId="2" borderId="17" xfId="0" applyFont="1" applyFill="1" applyBorder="1" applyAlignment="1">
      <alignment wrapText="1"/>
    </xf>
    <xf numFmtId="3" fontId="12" fillId="4" borderId="18" xfId="0" applyNumberFormat="1" applyFont="1" applyFill="1" applyBorder="1" applyAlignment="1">
      <alignment horizontal="right"/>
    </xf>
    <xf numFmtId="3" fontId="12" fillId="4" borderId="19" xfId="0" applyNumberFormat="1" applyFont="1" applyFill="1" applyBorder="1" applyAlignment="1">
      <alignment horizontal="right"/>
    </xf>
    <xf numFmtId="3" fontId="12" fillId="4" borderId="20" xfId="0" applyNumberFormat="1" applyFont="1" applyFill="1" applyBorder="1" applyAlignment="1">
      <alignment horizontal="right"/>
    </xf>
    <xf numFmtId="0" fontId="13" fillId="5" borderId="16" xfId="0" applyFont="1" applyFill="1" applyBorder="1" applyAlignment="1">
      <alignment wrapText="1"/>
    </xf>
    <xf numFmtId="0" fontId="21" fillId="5" borderId="16" xfId="0" applyFont="1" applyFill="1" applyBorder="1"/>
    <xf numFmtId="0" fontId="25" fillId="4" borderId="25" xfId="0" applyFont="1" applyFill="1" applyBorder="1" applyAlignment="1">
      <alignment wrapText="1"/>
    </xf>
    <xf numFmtId="3" fontId="12" fillId="4" borderId="14" xfId="0" applyNumberFormat="1" applyFont="1" applyFill="1" applyBorder="1"/>
    <xf numFmtId="3" fontId="12" fillId="4" borderId="21" xfId="0" applyNumberFormat="1" applyFont="1" applyFill="1" applyBorder="1"/>
    <xf numFmtId="3" fontId="12" fillId="4" borderId="26" xfId="0" applyNumberFormat="1" applyFont="1" applyFill="1" applyBorder="1" applyAlignment="1">
      <alignment horizontal="right"/>
    </xf>
    <xf numFmtId="0" fontId="0" fillId="0" borderId="0" xfId="0" applyBorder="1"/>
    <xf numFmtId="3" fontId="27" fillId="0" borderId="39" xfId="1" applyNumberFormat="1" applyFont="1" applyBorder="1"/>
    <xf numFmtId="3" fontId="27" fillId="0" borderId="43" xfId="1" applyNumberFormat="1" applyFont="1" applyBorder="1"/>
    <xf numFmtId="3" fontId="27" fillId="0" borderId="45" xfId="1" applyNumberFormat="1" applyFont="1" applyBorder="1"/>
    <xf numFmtId="0" fontId="22" fillId="8" borderId="47" xfId="0" applyFont="1" applyFill="1" applyBorder="1"/>
    <xf numFmtId="0" fontId="22" fillId="8" borderId="7" xfId="0" applyFont="1" applyFill="1" applyBorder="1"/>
    <xf numFmtId="0" fontId="22" fillId="8" borderId="56" xfId="0" applyFont="1" applyFill="1" applyBorder="1"/>
    <xf numFmtId="0" fontId="13" fillId="3" borderId="47" xfId="0" applyFont="1" applyFill="1" applyBorder="1" applyAlignment="1">
      <alignment wrapText="1"/>
    </xf>
    <xf numFmtId="0" fontId="13" fillId="3" borderId="56" xfId="0" applyFont="1" applyFill="1" applyBorder="1" applyAlignment="1">
      <alignment wrapText="1"/>
    </xf>
    <xf numFmtId="3" fontId="27" fillId="0" borderId="51" xfId="0" applyNumberFormat="1" applyFont="1" applyBorder="1"/>
    <xf numFmtId="0" fontId="27" fillId="7" borderId="54" xfId="0" applyFont="1" applyFill="1" applyBorder="1"/>
    <xf numFmtId="3" fontId="27" fillId="0" borderId="38" xfId="0" applyNumberFormat="1" applyFont="1" applyBorder="1"/>
    <xf numFmtId="0" fontId="27" fillId="0" borderId="36" xfId="0" applyFont="1" applyBorder="1"/>
    <xf numFmtId="0" fontId="27" fillId="7" borderId="52" xfId="0" applyFont="1" applyFill="1" applyBorder="1"/>
    <xf numFmtId="3" fontId="27" fillId="0" borderId="35" xfId="0" applyNumberFormat="1" applyFont="1" applyBorder="1"/>
    <xf numFmtId="0" fontId="27" fillId="0" borderId="32" xfId="0" applyFont="1" applyBorder="1"/>
    <xf numFmtId="3" fontId="12" fillId="5" borderId="29" xfId="0" applyNumberFormat="1" applyFont="1" applyFill="1" applyBorder="1" applyAlignment="1">
      <alignment horizontal="right"/>
    </xf>
    <xf numFmtId="3" fontId="12" fillId="5" borderId="30" xfId="0" applyNumberFormat="1" applyFont="1" applyFill="1" applyBorder="1" applyAlignment="1">
      <alignment horizontal="right"/>
    </xf>
    <xf numFmtId="3" fontId="12" fillId="5" borderId="31" xfId="0" applyNumberFormat="1" applyFont="1" applyFill="1" applyBorder="1" applyAlignment="1">
      <alignment horizontal="right"/>
    </xf>
    <xf numFmtId="3" fontId="12" fillId="5" borderId="58" xfId="0" applyNumberFormat="1" applyFont="1" applyFill="1" applyBorder="1"/>
    <xf numFmtId="3" fontId="12" fillId="5" borderId="21" xfId="0" applyNumberFormat="1" applyFont="1" applyFill="1" applyBorder="1"/>
    <xf numFmtId="3" fontId="12" fillId="5" borderId="14" xfId="0" applyNumberFormat="1" applyFont="1" applyFill="1" applyBorder="1"/>
    <xf numFmtId="3" fontId="28" fillId="5" borderId="15" xfId="0" applyNumberFormat="1" applyFont="1" applyFill="1" applyBorder="1"/>
    <xf numFmtId="3" fontId="12" fillId="5" borderId="16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24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3" fontId="12" fillId="5" borderId="7" xfId="0" applyNumberFormat="1" applyFont="1" applyFill="1" applyBorder="1" applyAlignment="1">
      <alignment horizontal="right"/>
    </xf>
    <xf numFmtId="3" fontId="27" fillId="0" borderId="41" xfId="0" applyNumberFormat="1" applyFont="1" applyBorder="1"/>
    <xf numFmtId="3" fontId="27" fillId="0" borderId="37" xfId="0" applyNumberFormat="1" applyFont="1" applyBorder="1"/>
    <xf numFmtId="3" fontId="27" fillId="0" borderId="33" xfId="0" applyNumberFormat="1" applyFont="1" applyBorder="1"/>
    <xf numFmtId="3" fontId="27" fillId="7" borderId="40" xfId="0" applyNumberFormat="1" applyFont="1" applyFill="1" applyBorder="1"/>
    <xf numFmtId="3" fontId="27" fillId="7" borderId="36" xfId="0" applyNumberFormat="1" applyFont="1" applyFill="1" applyBorder="1"/>
    <xf numFmtId="3" fontId="27" fillId="7" borderId="32" xfId="0" applyNumberFormat="1" applyFont="1" applyFill="1" applyBorder="1"/>
    <xf numFmtId="0" fontId="5" fillId="0" borderId="0" xfId="47"/>
    <xf numFmtId="0" fontId="5" fillId="0" borderId="0" xfId="47"/>
    <xf numFmtId="3" fontId="27" fillId="0" borderId="53" xfId="0" applyNumberFormat="1" applyFont="1" applyBorder="1"/>
    <xf numFmtId="3" fontId="27" fillId="0" borderId="36" xfId="0" applyNumberFormat="1" applyFont="1" applyBorder="1"/>
    <xf numFmtId="3" fontId="27" fillId="0" borderId="32" xfId="0" applyNumberFormat="1" applyFont="1" applyBorder="1"/>
    <xf numFmtId="3" fontId="27" fillId="7" borderId="53" xfId="0" applyNumberFormat="1" applyFont="1" applyFill="1" applyBorder="1"/>
    <xf numFmtId="3" fontId="46" fillId="9" borderId="62" xfId="2" applyNumberFormat="1" applyFont="1" applyFill="1" applyBorder="1"/>
    <xf numFmtId="3" fontId="46" fillId="9" borderId="69" xfId="2" applyNumberFormat="1" applyFont="1" applyFill="1" applyBorder="1"/>
    <xf numFmtId="3" fontId="46" fillId="9" borderId="67" xfId="2" applyNumberFormat="1" applyFont="1" applyFill="1" applyBorder="1"/>
    <xf numFmtId="0" fontId="17" fillId="8" borderId="46" xfId="0" applyFont="1" applyFill="1" applyBorder="1" applyAlignment="1" applyProtection="1">
      <alignment horizontal="center" vertical="center" wrapText="1"/>
    </xf>
    <xf numFmtId="0" fontId="17" fillId="8" borderId="46" xfId="0" applyFont="1" applyFill="1" applyBorder="1" applyAlignment="1" applyProtection="1">
      <alignment horizontal="center" vertical="center"/>
    </xf>
    <xf numFmtId="0" fontId="17" fillId="8" borderId="55" xfId="0" applyFont="1" applyFill="1" applyBorder="1" applyAlignment="1" applyProtection="1">
      <alignment horizontal="center" vertical="center" wrapText="1"/>
    </xf>
    <xf numFmtId="3" fontId="27" fillId="0" borderId="59" xfId="0" applyNumberFormat="1" applyFont="1" applyBorder="1" applyProtection="1"/>
    <xf numFmtId="3" fontId="27" fillId="0" borderId="53" xfId="0" applyNumberFormat="1" applyFont="1" applyBorder="1" applyProtection="1"/>
    <xf numFmtId="3" fontId="27" fillId="8" borderId="53" xfId="0" applyNumberFormat="1" applyFont="1" applyFill="1" applyBorder="1" applyProtection="1"/>
    <xf numFmtId="3" fontId="46" fillId="0" borderId="36" xfId="2" applyNumberFormat="1" applyFont="1" applyBorder="1" applyProtection="1"/>
    <xf numFmtId="3" fontId="27" fillId="8" borderId="36" xfId="2" applyNumberFormat="1" applyFont="1" applyFill="1" applyBorder="1" applyProtection="1"/>
    <xf numFmtId="3" fontId="46" fillId="0" borderId="37" xfId="2" applyNumberFormat="1" applyFont="1" applyBorder="1" applyProtection="1"/>
    <xf numFmtId="3" fontId="27" fillId="0" borderId="60" xfId="0" applyNumberFormat="1" applyFont="1" applyBorder="1" applyProtection="1"/>
    <xf numFmtId="3" fontId="27" fillId="0" borderId="36" xfId="0" applyNumberFormat="1" applyFont="1" applyBorder="1" applyProtection="1"/>
    <xf numFmtId="3" fontId="27" fillId="8" borderId="36" xfId="0" applyNumberFormat="1" applyFont="1" applyFill="1" applyBorder="1" applyProtection="1"/>
    <xf numFmtId="3" fontId="27" fillId="0" borderId="38" xfId="0" applyNumberFormat="1" applyFont="1" applyBorder="1" applyProtection="1"/>
    <xf numFmtId="3" fontId="27" fillId="0" borderId="61" xfId="0" applyNumberFormat="1" applyFont="1" applyBorder="1" applyProtection="1"/>
    <xf numFmtId="3" fontId="27" fillId="0" borderId="32" xfId="0" applyNumberFormat="1" applyFont="1" applyBorder="1" applyProtection="1"/>
    <xf numFmtId="3" fontId="27" fillId="8" borderId="32" xfId="0" applyNumberFormat="1" applyFont="1" applyFill="1" applyBorder="1" applyProtection="1"/>
    <xf numFmtId="3" fontId="27" fillId="0" borderId="35" xfId="0" applyNumberFormat="1" applyFont="1" applyBorder="1" applyProtection="1"/>
    <xf numFmtId="3" fontId="12" fillId="5" borderId="25" xfId="0" applyNumberFormat="1" applyFont="1" applyFill="1" applyBorder="1" applyProtection="1"/>
    <xf numFmtId="3" fontId="12" fillId="5" borderId="14" xfId="0" applyNumberFormat="1" applyFont="1" applyFill="1" applyBorder="1" applyProtection="1"/>
    <xf numFmtId="3" fontId="12" fillId="5" borderId="21" xfId="0" applyNumberFormat="1" applyFont="1" applyFill="1" applyBorder="1" applyProtection="1"/>
    <xf numFmtId="3" fontId="12" fillId="5" borderId="22" xfId="0" applyNumberFormat="1" applyFont="1" applyFill="1" applyBorder="1" applyProtection="1"/>
    <xf numFmtId="3" fontId="46" fillId="0" borderId="39" xfId="49" applyNumberFormat="1" applyFont="1" applyBorder="1"/>
    <xf numFmtId="3" fontId="46" fillId="0" borderId="40" xfId="49" applyNumberFormat="1" applyFont="1" applyBorder="1"/>
    <xf numFmtId="3" fontId="46" fillId="6" borderId="40" xfId="49" applyNumberFormat="1" applyFont="1" applyFill="1" applyBorder="1"/>
    <xf numFmtId="3" fontId="46" fillId="0" borderId="42" xfId="49" applyNumberFormat="1" applyFont="1" applyBorder="1"/>
    <xf numFmtId="3" fontId="27" fillId="7" borderId="39" xfId="0" applyNumberFormat="1" applyFont="1" applyFill="1" applyBorder="1"/>
    <xf numFmtId="0" fontId="27" fillId="0" borderId="40" xfId="0" applyFont="1" applyBorder="1"/>
    <xf numFmtId="3" fontId="27" fillId="6" borderId="40" xfId="0" applyNumberFormat="1" applyFont="1" applyFill="1" applyBorder="1"/>
    <xf numFmtId="3" fontId="46" fillId="0" borderId="43" xfId="49" applyNumberFormat="1" applyFont="1" applyBorder="1"/>
    <xf numFmtId="3" fontId="46" fillId="0" borderId="36" xfId="49" applyNumberFormat="1" applyFont="1" applyBorder="1"/>
    <xf numFmtId="3" fontId="46" fillId="6" borderId="36" xfId="49" applyNumberFormat="1" applyFont="1" applyFill="1" applyBorder="1"/>
    <xf numFmtId="3" fontId="46" fillId="0" borderId="44" xfId="49" applyNumberFormat="1" applyFont="1" applyBorder="1"/>
    <xf numFmtId="3" fontId="27" fillId="7" borderId="43" xfId="0" applyNumberFormat="1" applyFont="1" applyFill="1" applyBorder="1"/>
    <xf numFmtId="3" fontId="27" fillId="6" borderId="36" xfId="0" applyNumberFormat="1" applyFont="1" applyFill="1" applyBorder="1"/>
    <xf numFmtId="3" fontId="27" fillId="0" borderId="44" xfId="0" applyNumberFormat="1" applyFont="1" applyBorder="1"/>
    <xf numFmtId="3" fontId="27" fillId="6" borderId="53" xfId="0" applyNumberFormat="1" applyFont="1" applyFill="1" applyBorder="1"/>
    <xf numFmtId="3" fontId="27" fillId="0" borderId="68" xfId="0" applyNumberFormat="1" applyFont="1" applyBorder="1"/>
    <xf numFmtId="3" fontId="46" fillId="0" borderId="83" xfId="49" applyNumberFormat="1" applyFont="1" applyBorder="1"/>
    <xf numFmtId="3" fontId="46" fillId="0" borderId="84" xfId="49" applyNumberFormat="1" applyFont="1" applyBorder="1"/>
    <xf numFmtId="3" fontId="46" fillId="6" borderId="84" xfId="49" applyNumberFormat="1" applyFont="1" applyFill="1" applyBorder="1"/>
    <xf numFmtId="3" fontId="46" fillId="0" borderId="85" xfId="49" applyNumberFormat="1" applyFont="1" applyBorder="1"/>
    <xf numFmtId="3" fontId="16" fillId="4" borderId="64" xfId="0" applyNumberFormat="1" applyFont="1" applyFill="1" applyBorder="1" applyAlignment="1">
      <alignment horizontal="right" vertical="center"/>
    </xf>
    <xf numFmtId="3" fontId="16" fillId="4" borderId="65" xfId="0" applyNumberFormat="1" applyFont="1" applyFill="1" applyBorder="1" applyAlignment="1">
      <alignment horizontal="right" vertical="center"/>
    </xf>
    <xf numFmtId="3" fontId="16" fillId="4" borderId="82" xfId="0" applyNumberFormat="1" applyFont="1" applyFill="1" applyBorder="1" applyAlignment="1">
      <alignment horizontal="right" vertical="center"/>
    </xf>
    <xf numFmtId="3" fontId="16" fillId="4" borderId="81" xfId="0" applyNumberFormat="1" applyFont="1" applyFill="1" applyBorder="1" applyAlignment="1">
      <alignment horizontal="right" vertical="center"/>
    </xf>
    <xf numFmtId="3" fontId="16" fillId="4" borderId="66" xfId="0" applyNumberFormat="1" applyFont="1" applyFill="1" applyBorder="1" applyAlignment="1">
      <alignment horizontal="right" vertical="center"/>
    </xf>
    <xf numFmtId="3" fontId="46" fillId="0" borderId="43" xfId="49" applyNumberFormat="1" applyFont="1" applyBorder="1" applyAlignment="1">
      <alignment wrapText="1"/>
    </xf>
    <xf numFmtId="0" fontId="17" fillId="8" borderId="50" xfId="0" applyFont="1" applyFill="1" applyBorder="1" applyAlignment="1" applyProtection="1">
      <alignment horizontal="center" vertical="center" wrapText="1"/>
    </xf>
    <xf numFmtId="3" fontId="47" fillId="9" borderId="81" xfId="2" applyNumberFormat="1" applyFont="1" applyFill="1" applyBorder="1"/>
    <xf numFmtId="0" fontId="17" fillId="8" borderId="86" xfId="0" applyFont="1" applyFill="1" applyBorder="1" applyAlignment="1" applyProtection="1">
      <alignment horizontal="center" vertical="center" wrapText="1"/>
    </xf>
    <xf numFmtId="3" fontId="27" fillId="0" borderId="87" xfId="0" applyNumberFormat="1" applyFont="1" applyBorder="1" applyProtection="1"/>
    <xf numFmtId="3" fontId="27" fillId="0" borderId="37" xfId="0" applyNumberFormat="1" applyFont="1" applyBorder="1" applyProtection="1"/>
    <xf numFmtId="3" fontId="27" fillId="0" borderId="33" xfId="0" applyNumberFormat="1" applyFont="1" applyBorder="1" applyProtection="1"/>
    <xf numFmtId="0" fontId="17" fillId="8" borderId="90" xfId="0" applyFont="1" applyFill="1" applyBorder="1" applyAlignment="1" applyProtection="1">
      <alignment horizontal="center" vertical="center" wrapText="1"/>
    </xf>
    <xf numFmtId="3" fontId="46" fillId="0" borderId="43" xfId="2" applyNumberFormat="1" applyFont="1" applyBorder="1" applyProtection="1"/>
    <xf numFmtId="3" fontId="27" fillId="0" borderId="43" xfId="0" applyNumberFormat="1" applyFont="1" applyBorder="1" applyProtection="1"/>
    <xf numFmtId="3" fontId="27" fillId="0" borderId="34" xfId="0" applyNumberFormat="1" applyFont="1" applyBorder="1" applyProtection="1"/>
    <xf numFmtId="3" fontId="12" fillId="5" borderId="91" xfId="0" applyNumberFormat="1" applyFont="1" applyFill="1" applyBorder="1" applyProtection="1"/>
    <xf numFmtId="3" fontId="12" fillId="5" borderId="92" xfId="0" applyNumberFormat="1" applyFont="1" applyFill="1" applyBorder="1" applyProtection="1"/>
    <xf numFmtId="3" fontId="12" fillId="5" borderId="93" xfId="0" applyNumberFormat="1" applyFont="1" applyFill="1" applyBorder="1" applyProtection="1"/>
    <xf numFmtId="3" fontId="12" fillId="5" borderId="94" xfId="0" applyNumberFormat="1" applyFont="1" applyFill="1" applyBorder="1" applyProtection="1"/>
    <xf numFmtId="3" fontId="12" fillId="5" borderId="49" xfId="0" applyNumberFormat="1" applyFont="1" applyFill="1" applyBorder="1" applyProtection="1"/>
    <xf numFmtId="0" fontId="16" fillId="0" borderId="0" xfId="0" applyFont="1" applyAlignment="1"/>
    <xf numFmtId="0" fontId="14" fillId="3" borderId="27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7" fillId="4" borderId="9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4" borderId="101" xfId="0" applyFont="1" applyFill="1" applyBorder="1" applyAlignment="1">
      <alignment horizontal="center" vertical="center" wrapText="1"/>
    </xf>
    <xf numFmtId="0" fontId="17" fillId="4" borderId="102" xfId="0" applyFont="1" applyFill="1" applyBorder="1" applyAlignment="1">
      <alignment horizontal="center" vertical="center" wrapText="1"/>
    </xf>
    <xf numFmtId="0" fontId="17" fillId="6" borderId="102" xfId="0" applyFont="1" applyFill="1" applyBorder="1" applyAlignment="1">
      <alignment horizontal="center" vertical="center"/>
    </xf>
    <xf numFmtId="0" fontId="17" fillId="6" borderId="102" xfId="0" applyFont="1" applyFill="1" applyBorder="1" applyAlignment="1">
      <alignment horizontal="center" vertical="center" wrapText="1"/>
    </xf>
    <xf numFmtId="0" fontId="18" fillId="4" borderId="62" xfId="0" applyFont="1" applyFill="1" applyBorder="1"/>
    <xf numFmtId="0" fontId="18" fillId="4" borderId="69" xfId="0" applyFont="1" applyFill="1" applyBorder="1"/>
    <xf numFmtId="0" fontId="18" fillId="4" borderId="103" xfId="0" applyFont="1" applyFill="1" applyBorder="1"/>
    <xf numFmtId="0" fontId="19" fillId="4" borderId="81" xfId="0" applyFont="1" applyFill="1" applyBorder="1" applyAlignment="1">
      <alignment horizontal="left" vertical="center"/>
    </xf>
    <xf numFmtId="3" fontId="12" fillId="4" borderId="62" xfId="0" applyNumberFormat="1" applyFont="1" applyFill="1" applyBorder="1"/>
    <xf numFmtId="3" fontId="12" fillId="4" borderId="104" xfId="0" applyNumberFormat="1" applyFont="1" applyFill="1" applyBorder="1"/>
    <xf numFmtId="3" fontId="12" fillId="4" borderId="81" xfId="0" applyNumberFormat="1" applyFont="1" applyFill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7" fillId="4" borderId="88" xfId="0" applyFont="1" applyFill="1" applyBorder="1" applyAlignment="1">
      <alignment horizontal="center" vertical="center" wrapText="1"/>
    </xf>
    <xf numFmtId="0" fontId="17" fillId="4" borderId="98" xfId="0" applyFont="1" applyFill="1" applyBorder="1" applyAlignment="1">
      <alignment horizontal="center" vertical="center" wrapText="1"/>
    </xf>
    <xf numFmtId="0" fontId="17" fillId="4" borderId="63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3" fillId="4" borderId="96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7" fillId="8" borderId="63" xfId="0" applyFont="1" applyFill="1" applyBorder="1" applyAlignment="1">
      <alignment horizontal="center" vertical="center" wrapText="1"/>
    </xf>
    <xf numFmtId="0" fontId="17" fillId="8" borderId="88" xfId="0" applyFont="1" applyFill="1" applyBorder="1" applyAlignment="1">
      <alignment horizontal="center" vertical="center" wrapText="1"/>
    </xf>
    <xf numFmtId="0" fontId="17" fillId="8" borderId="100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7" fillId="8" borderId="48" xfId="0" applyFont="1" applyFill="1" applyBorder="1" applyAlignment="1">
      <alignment horizontal="center" vertical="center" wrapText="1"/>
    </xf>
    <xf numFmtId="0" fontId="17" fillId="8" borderId="49" xfId="0" applyFont="1" applyFill="1" applyBorder="1" applyAlignment="1">
      <alignment horizontal="center" vertical="center" wrapText="1"/>
    </xf>
    <xf numFmtId="0" fontId="17" fillId="8" borderId="99" xfId="0" applyFont="1" applyFill="1" applyBorder="1" applyAlignment="1">
      <alignment horizontal="center" vertical="center" wrapText="1"/>
    </xf>
    <xf numFmtId="0" fontId="23" fillId="5" borderId="89" xfId="0" applyFont="1" applyFill="1" applyBorder="1" applyAlignment="1">
      <alignment horizontal="center" vertical="center" wrapText="1"/>
    </xf>
    <xf numFmtId="0" fontId="23" fillId="5" borderId="7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4" fillId="3" borderId="7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5" borderId="9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</cellXfs>
  <cellStyles count="241">
    <cellStyle name="20 % – Zvýraznění 1" xfId="24" builtinId="30" customBuiltin="1"/>
    <cellStyle name="20 % – Zvýraznění 2" xfId="28" builtinId="34" customBuiltin="1"/>
    <cellStyle name="20 % – Zvýraznění 3" xfId="32" builtinId="38" customBuiltin="1"/>
    <cellStyle name="20 % – Zvýraznění 4" xfId="36" builtinId="42" customBuiltin="1"/>
    <cellStyle name="20 % – Zvýraznění 5" xfId="40" builtinId="46" customBuiltin="1"/>
    <cellStyle name="20 % – Zvýraznění 6" xfId="44" builtinId="50" customBuiltin="1"/>
    <cellStyle name="20 % – Zvýraznění1 2" xfId="64" xr:uid="{00000000-0005-0000-0000-000001000000}"/>
    <cellStyle name="20 % – Zvýraznění1 2 2" xfId="154" xr:uid="{C6EE7C05-E6D7-4332-B6C0-665CF91694F7}"/>
    <cellStyle name="20 % – Zvýraznění1 3" xfId="65" xr:uid="{00000000-0005-0000-0000-000002000000}"/>
    <cellStyle name="20 % – Zvýraznění1 3 2" xfId="155" xr:uid="{DD09B135-88A5-4D19-9C77-5BEEBA0585A4}"/>
    <cellStyle name="20 % – Zvýraznění1 4" xfId="66" xr:uid="{00000000-0005-0000-0000-000003000000}"/>
    <cellStyle name="20 % – Zvýraznění1 4 2" xfId="156" xr:uid="{FEB0D438-94E1-4153-81DF-F4DBAB8824F3}"/>
    <cellStyle name="20 % – Zvýraznění1 5" xfId="67" xr:uid="{00000000-0005-0000-0000-000004000000}"/>
    <cellStyle name="20 % – Zvýraznění1 5 2" xfId="157" xr:uid="{B31DD5C1-2E52-45F3-8A9A-24660B61BA4E}"/>
    <cellStyle name="20 % – Zvýraznění1 6" xfId="68" xr:uid="{00000000-0005-0000-0000-000005000000}"/>
    <cellStyle name="20 % – Zvýraznění1 6 2" xfId="158" xr:uid="{3BDD6DFF-243C-475B-AC99-9B026CE6F10D}"/>
    <cellStyle name="20 % – Zvýraznění1 7" xfId="69" xr:uid="{00000000-0005-0000-0000-000006000000}"/>
    <cellStyle name="20 % – Zvýraznění1 7 2" xfId="159" xr:uid="{27D49D44-1EBC-48A1-A63F-D0223A78C5B6}"/>
    <cellStyle name="20 % – Zvýraznění1 8" xfId="51" xr:uid="{00000000-0005-0000-0000-000007000000}"/>
    <cellStyle name="20 % – Zvýraznění2 2" xfId="70" xr:uid="{00000000-0005-0000-0000-000009000000}"/>
    <cellStyle name="20 % – Zvýraznění2 2 2" xfId="160" xr:uid="{F1C1FBD9-E692-4E6A-9A3C-474F27983639}"/>
    <cellStyle name="20 % – Zvýraznění2 3" xfId="71" xr:uid="{00000000-0005-0000-0000-00000A000000}"/>
    <cellStyle name="20 % – Zvýraznění2 3 2" xfId="161" xr:uid="{01F6182F-1254-476D-8105-601C29B70302}"/>
    <cellStyle name="20 % – Zvýraznění2 4" xfId="72" xr:uid="{00000000-0005-0000-0000-00000B000000}"/>
    <cellStyle name="20 % – Zvýraznění2 4 2" xfId="162" xr:uid="{34B4198C-AFA5-497A-A8FA-04BC95A28889}"/>
    <cellStyle name="20 % – Zvýraznění2 5" xfId="73" xr:uid="{00000000-0005-0000-0000-00000C000000}"/>
    <cellStyle name="20 % – Zvýraznění2 5 2" xfId="163" xr:uid="{0E430136-E002-4526-9A38-58F5F0F864CB}"/>
    <cellStyle name="20 % – Zvýraznění2 6" xfId="74" xr:uid="{00000000-0005-0000-0000-00000D000000}"/>
    <cellStyle name="20 % – Zvýraznění2 6 2" xfId="164" xr:uid="{6FB6938C-F8C6-4BB1-B74C-E908CB26E842}"/>
    <cellStyle name="20 % – Zvýraznění2 7" xfId="75" xr:uid="{00000000-0005-0000-0000-00000E000000}"/>
    <cellStyle name="20 % – Zvýraznění2 7 2" xfId="165" xr:uid="{D164A1EB-86BF-4647-B793-49AA62C96E97}"/>
    <cellStyle name="20 % – Zvýraznění2 8" xfId="53" xr:uid="{00000000-0005-0000-0000-00000F000000}"/>
    <cellStyle name="20 % – Zvýraznění3 2" xfId="76" xr:uid="{00000000-0005-0000-0000-000011000000}"/>
    <cellStyle name="20 % – Zvýraznění3 2 2" xfId="166" xr:uid="{2B2793E6-AD98-4C46-A5AF-82DB65912486}"/>
    <cellStyle name="20 % – Zvýraznění3 3" xfId="77" xr:uid="{00000000-0005-0000-0000-000012000000}"/>
    <cellStyle name="20 % – Zvýraznění3 3 2" xfId="167" xr:uid="{1D12381E-7760-47F1-9985-EECA9EBB9CFC}"/>
    <cellStyle name="20 % – Zvýraznění3 4" xfId="78" xr:uid="{00000000-0005-0000-0000-000013000000}"/>
    <cellStyle name="20 % – Zvýraznění3 4 2" xfId="168" xr:uid="{CCB51636-48F8-4AE5-9B72-A9A58F698DE0}"/>
    <cellStyle name="20 % – Zvýraznění3 5" xfId="79" xr:uid="{00000000-0005-0000-0000-000014000000}"/>
    <cellStyle name="20 % – Zvýraznění3 5 2" xfId="169" xr:uid="{B108BA06-969F-4230-B467-C3037727138B}"/>
    <cellStyle name="20 % – Zvýraznění3 6" xfId="80" xr:uid="{00000000-0005-0000-0000-000015000000}"/>
    <cellStyle name="20 % – Zvýraznění3 6 2" xfId="170" xr:uid="{FD6CBB49-9AE9-48C5-B61C-FED9F6C3EBA9}"/>
    <cellStyle name="20 % – Zvýraznění3 7" xfId="81" xr:uid="{00000000-0005-0000-0000-000016000000}"/>
    <cellStyle name="20 % – Zvýraznění3 7 2" xfId="171" xr:uid="{43F06E40-B3B8-4BE4-A1BD-EA9B831C5DCF}"/>
    <cellStyle name="20 % – Zvýraznění3 8" xfId="55" xr:uid="{00000000-0005-0000-0000-000017000000}"/>
    <cellStyle name="20 % – Zvýraznění4 2" xfId="82" xr:uid="{00000000-0005-0000-0000-000019000000}"/>
    <cellStyle name="20 % – Zvýraznění4 2 2" xfId="172" xr:uid="{A18D4353-7DA5-432E-AD2C-6062A0717EC9}"/>
    <cellStyle name="20 % – Zvýraznění4 3" xfId="83" xr:uid="{00000000-0005-0000-0000-00001A000000}"/>
    <cellStyle name="20 % – Zvýraznění4 3 2" xfId="173" xr:uid="{99A470D4-C477-4037-8F0F-3D438B10B23D}"/>
    <cellStyle name="20 % – Zvýraznění4 4" xfId="84" xr:uid="{00000000-0005-0000-0000-00001B000000}"/>
    <cellStyle name="20 % – Zvýraznění4 4 2" xfId="174" xr:uid="{E0C4BFD3-8D03-4AEC-88A0-2A8B160C1626}"/>
    <cellStyle name="20 % – Zvýraznění4 5" xfId="85" xr:uid="{00000000-0005-0000-0000-00001C000000}"/>
    <cellStyle name="20 % – Zvýraznění4 5 2" xfId="175" xr:uid="{25823E86-60F2-42B4-9AC0-1D1C350178FD}"/>
    <cellStyle name="20 % – Zvýraznění4 6" xfId="86" xr:uid="{00000000-0005-0000-0000-00001D000000}"/>
    <cellStyle name="20 % – Zvýraznění4 6 2" xfId="176" xr:uid="{174DF5CA-58DB-4588-980C-791E2C92FB6D}"/>
    <cellStyle name="20 % – Zvýraznění4 7" xfId="87" xr:uid="{00000000-0005-0000-0000-00001E000000}"/>
    <cellStyle name="20 % – Zvýraznění4 7 2" xfId="177" xr:uid="{BA94F6E5-5D77-4A7E-AE07-32D63AA3F341}"/>
    <cellStyle name="20 % – Zvýraznění4 8" xfId="57" xr:uid="{00000000-0005-0000-0000-00001F000000}"/>
    <cellStyle name="20 % – Zvýraznění5 2" xfId="88" xr:uid="{00000000-0005-0000-0000-000021000000}"/>
    <cellStyle name="20 % – Zvýraznění5 2 2" xfId="178" xr:uid="{22629361-2C90-497F-97C2-5AA38F06C320}"/>
    <cellStyle name="20 % – Zvýraznění5 3" xfId="89" xr:uid="{00000000-0005-0000-0000-000022000000}"/>
    <cellStyle name="20 % – Zvýraznění5 3 2" xfId="179" xr:uid="{033B83BC-DA90-47EF-80B4-B528C5A3FA05}"/>
    <cellStyle name="20 % – Zvýraznění5 4" xfId="90" xr:uid="{00000000-0005-0000-0000-000023000000}"/>
    <cellStyle name="20 % – Zvýraznění5 4 2" xfId="180" xr:uid="{B255AFA3-80CB-4833-AA7C-66F98A9DC576}"/>
    <cellStyle name="20 % – Zvýraznění5 5" xfId="91" xr:uid="{00000000-0005-0000-0000-000024000000}"/>
    <cellStyle name="20 % – Zvýraznění5 5 2" xfId="181" xr:uid="{36AD5CC8-BBA9-4EB9-A744-4F7168B24A69}"/>
    <cellStyle name="20 % – Zvýraznění5 6" xfId="92" xr:uid="{00000000-0005-0000-0000-000025000000}"/>
    <cellStyle name="20 % – Zvýraznění5 6 2" xfId="182" xr:uid="{44648DD5-694F-4F38-8C7A-41B4657B8293}"/>
    <cellStyle name="20 % – Zvýraznění5 7" xfId="93" xr:uid="{00000000-0005-0000-0000-000026000000}"/>
    <cellStyle name="20 % – Zvýraznění5 7 2" xfId="183" xr:uid="{F35170AF-C037-4A81-8F50-10A6A27FEA8D}"/>
    <cellStyle name="20 % – Zvýraznění5 8" xfId="59" xr:uid="{00000000-0005-0000-0000-000027000000}"/>
    <cellStyle name="20 % – Zvýraznění6 2" xfId="94" xr:uid="{00000000-0005-0000-0000-000029000000}"/>
    <cellStyle name="20 % – Zvýraznění6 2 2" xfId="184" xr:uid="{7B7BE373-60C4-4C25-A651-8BE8E1E1A08C}"/>
    <cellStyle name="20 % – Zvýraznění6 3" xfId="95" xr:uid="{00000000-0005-0000-0000-00002A000000}"/>
    <cellStyle name="20 % – Zvýraznění6 3 2" xfId="185" xr:uid="{7EFF8B25-D89B-4AD1-9088-15BF7820FAE7}"/>
    <cellStyle name="20 % – Zvýraznění6 4" xfId="96" xr:uid="{00000000-0005-0000-0000-00002B000000}"/>
    <cellStyle name="20 % – Zvýraznění6 4 2" xfId="186" xr:uid="{86EC3C88-4B88-401A-8F46-D02374F6867F}"/>
    <cellStyle name="20 % – Zvýraznění6 5" xfId="97" xr:uid="{00000000-0005-0000-0000-00002C000000}"/>
    <cellStyle name="20 % – Zvýraznění6 5 2" xfId="187" xr:uid="{D30F55B4-71D9-4AF1-BFAB-240FF6244F36}"/>
    <cellStyle name="20 % – Zvýraznění6 6" xfId="98" xr:uid="{00000000-0005-0000-0000-00002D000000}"/>
    <cellStyle name="20 % – Zvýraznění6 6 2" xfId="188" xr:uid="{297B14FB-EA34-4866-A878-87D1D66AA17C}"/>
    <cellStyle name="20 % – Zvýraznění6 7" xfId="99" xr:uid="{00000000-0005-0000-0000-00002E000000}"/>
    <cellStyle name="20 % – Zvýraznění6 7 2" xfId="189" xr:uid="{B51D784B-769A-4BFE-9926-3FD508C482A4}"/>
    <cellStyle name="20 % – Zvýraznění6 8" xfId="61" xr:uid="{00000000-0005-0000-0000-00002F000000}"/>
    <cellStyle name="40 % – Zvýraznění 1" xfId="25" builtinId="31" customBuiltin="1"/>
    <cellStyle name="40 % – Zvýraznění 2" xfId="29" builtinId="35" customBuiltin="1"/>
    <cellStyle name="40 % – Zvýraznění 3" xfId="33" builtinId="39" customBuiltin="1"/>
    <cellStyle name="40 % – Zvýraznění 4" xfId="37" builtinId="43" customBuiltin="1"/>
    <cellStyle name="40 % – Zvýraznění 5" xfId="41" builtinId="47" customBuiltin="1"/>
    <cellStyle name="40 % – Zvýraznění 6" xfId="45" builtinId="51" customBuiltin="1"/>
    <cellStyle name="40 % – Zvýraznění1 2" xfId="100" xr:uid="{00000000-0005-0000-0000-000031000000}"/>
    <cellStyle name="40 % – Zvýraznění1 2 2" xfId="190" xr:uid="{C9D512F5-2D9B-45F8-BDF7-3EC7C317E0CB}"/>
    <cellStyle name="40 % – Zvýraznění1 3" xfId="101" xr:uid="{00000000-0005-0000-0000-000032000000}"/>
    <cellStyle name="40 % – Zvýraznění1 3 2" xfId="191" xr:uid="{44938BA4-8207-4832-8FE4-129AD708FF12}"/>
    <cellStyle name="40 % – Zvýraznění1 4" xfId="102" xr:uid="{00000000-0005-0000-0000-000033000000}"/>
    <cellStyle name="40 % – Zvýraznění1 4 2" xfId="192" xr:uid="{94306F81-8813-41CC-BE6C-2D8CF9D5F674}"/>
    <cellStyle name="40 % – Zvýraznění1 5" xfId="103" xr:uid="{00000000-0005-0000-0000-000034000000}"/>
    <cellStyle name="40 % – Zvýraznění1 5 2" xfId="193" xr:uid="{93956B74-207D-4CBC-B80C-CC24BBD6C695}"/>
    <cellStyle name="40 % – Zvýraznění1 6" xfId="104" xr:uid="{00000000-0005-0000-0000-000035000000}"/>
    <cellStyle name="40 % – Zvýraznění1 6 2" xfId="194" xr:uid="{7A61E9D4-1FA9-4938-B3D7-39057B25C761}"/>
    <cellStyle name="40 % – Zvýraznění1 7" xfId="105" xr:uid="{00000000-0005-0000-0000-000036000000}"/>
    <cellStyle name="40 % – Zvýraznění1 7 2" xfId="195" xr:uid="{9DCD53D4-6CF0-4BB3-B6CF-A8294AA61491}"/>
    <cellStyle name="40 % – Zvýraznění1 8" xfId="52" xr:uid="{00000000-0005-0000-0000-000037000000}"/>
    <cellStyle name="40 % – Zvýraznění2 2" xfId="106" xr:uid="{00000000-0005-0000-0000-000039000000}"/>
    <cellStyle name="40 % – Zvýraznění2 2 2" xfId="196" xr:uid="{BD959120-B82A-426A-AE4C-899DE3D69E7C}"/>
    <cellStyle name="40 % – Zvýraznění2 3" xfId="107" xr:uid="{00000000-0005-0000-0000-00003A000000}"/>
    <cellStyle name="40 % – Zvýraznění2 3 2" xfId="197" xr:uid="{CB90196F-D40B-4FF2-89A9-875087C06A04}"/>
    <cellStyle name="40 % – Zvýraznění2 4" xfId="108" xr:uid="{00000000-0005-0000-0000-00003B000000}"/>
    <cellStyle name="40 % – Zvýraznění2 4 2" xfId="198" xr:uid="{1E615B08-DA6B-461D-86A4-078B78F076DB}"/>
    <cellStyle name="40 % – Zvýraznění2 5" xfId="109" xr:uid="{00000000-0005-0000-0000-00003C000000}"/>
    <cellStyle name="40 % – Zvýraznění2 5 2" xfId="199" xr:uid="{281A70DC-9E5C-4B47-8D72-E7336D8D40C8}"/>
    <cellStyle name="40 % – Zvýraznění2 6" xfId="110" xr:uid="{00000000-0005-0000-0000-00003D000000}"/>
    <cellStyle name="40 % – Zvýraznění2 6 2" xfId="200" xr:uid="{B08587E3-9152-461E-964F-F730433EFE70}"/>
    <cellStyle name="40 % – Zvýraznění2 7" xfId="111" xr:uid="{00000000-0005-0000-0000-00003E000000}"/>
    <cellStyle name="40 % – Zvýraznění2 7 2" xfId="201" xr:uid="{12CE7C8B-7938-44D6-8329-D0B0234323FE}"/>
    <cellStyle name="40 % – Zvýraznění2 8" xfId="54" xr:uid="{00000000-0005-0000-0000-00003F000000}"/>
    <cellStyle name="40 % – Zvýraznění3 2" xfId="112" xr:uid="{00000000-0005-0000-0000-000041000000}"/>
    <cellStyle name="40 % – Zvýraznění3 2 2" xfId="202" xr:uid="{31130786-227A-477E-B821-78BA25B73543}"/>
    <cellStyle name="40 % – Zvýraznění3 3" xfId="113" xr:uid="{00000000-0005-0000-0000-000042000000}"/>
    <cellStyle name="40 % – Zvýraznění3 3 2" xfId="203" xr:uid="{E864B168-29B8-40C8-AC7E-E3DC97CE0563}"/>
    <cellStyle name="40 % – Zvýraznění3 4" xfId="114" xr:uid="{00000000-0005-0000-0000-000043000000}"/>
    <cellStyle name="40 % – Zvýraznění3 4 2" xfId="204" xr:uid="{B76B99F6-2102-498F-8C4F-68F3CDDB770A}"/>
    <cellStyle name="40 % – Zvýraznění3 5" xfId="115" xr:uid="{00000000-0005-0000-0000-000044000000}"/>
    <cellStyle name="40 % – Zvýraznění3 5 2" xfId="205" xr:uid="{0EE28706-7484-420D-B502-1BA58C08EFF7}"/>
    <cellStyle name="40 % – Zvýraznění3 6" xfId="116" xr:uid="{00000000-0005-0000-0000-000045000000}"/>
    <cellStyle name="40 % – Zvýraznění3 6 2" xfId="206" xr:uid="{8935F199-97EA-424B-9B8D-B59D8FEF1124}"/>
    <cellStyle name="40 % – Zvýraznění3 7" xfId="117" xr:uid="{00000000-0005-0000-0000-000046000000}"/>
    <cellStyle name="40 % – Zvýraznění3 7 2" xfId="207" xr:uid="{E10F342A-D77A-4236-9F0D-841AE1A8E25A}"/>
    <cellStyle name="40 % – Zvýraznění3 8" xfId="56" xr:uid="{00000000-0005-0000-0000-000047000000}"/>
    <cellStyle name="40 % – Zvýraznění4 2" xfId="118" xr:uid="{00000000-0005-0000-0000-000049000000}"/>
    <cellStyle name="40 % – Zvýraznění4 2 2" xfId="208" xr:uid="{7C39D355-5659-4641-A303-DD774B6B689E}"/>
    <cellStyle name="40 % – Zvýraznění4 3" xfId="119" xr:uid="{00000000-0005-0000-0000-00004A000000}"/>
    <cellStyle name="40 % – Zvýraznění4 3 2" xfId="209" xr:uid="{860EF0B0-C54D-49C9-92AA-21F9DACAD35E}"/>
    <cellStyle name="40 % – Zvýraznění4 4" xfId="120" xr:uid="{00000000-0005-0000-0000-00004B000000}"/>
    <cellStyle name="40 % – Zvýraznění4 4 2" xfId="210" xr:uid="{E18EF341-CF2C-47AD-BE1B-116D9B4EB527}"/>
    <cellStyle name="40 % – Zvýraznění4 5" xfId="121" xr:uid="{00000000-0005-0000-0000-00004C000000}"/>
    <cellStyle name="40 % – Zvýraznění4 5 2" xfId="211" xr:uid="{2D831E8D-62A8-48B8-91CF-CF5B24927CA6}"/>
    <cellStyle name="40 % – Zvýraznění4 6" xfId="122" xr:uid="{00000000-0005-0000-0000-00004D000000}"/>
    <cellStyle name="40 % – Zvýraznění4 6 2" xfId="212" xr:uid="{71E429AA-C3C9-499C-B73E-6565D5CC04F0}"/>
    <cellStyle name="40 % – Zvýraznění4 7" xfId="123" xr:uid="{00000000-0005-0000-0000-00004E000000}"/>
    <cellStyle name="40 % – Zvýraznění4 7 2" xfId="213" xr:uid="{E32549A0-3FC9-42BD-93AE-2612A370B5E3}"/>
    <cellStyle name="40 % – Zvýraznění4 8" xfId="58" xr:uid="{00000000-0005-0000-0000-00004F000000}"/>
    <cellStyle name="40 % – Zvýraznění5 2" xfId="124" xr:uid="{00000000-0005-0000-0000-000051000000}"/>
    <cellStyle name="40 % – Zvýraznění5 2 2" xfId="214" xr:uid="{457955C8-7400-4E71-88AB-9A6DDC58007A}"/>
    <cellStyle name="40 % – Zvýraznění5 3" xfId="125" xr:uid="{00000000-0005-0000-0000-000052000000}"/>
    <cellStyle name="40 % – Zvýraznění5 3 2" xfId="215" xr:uid="{072F797A-72EA-48DB-B97F-6E2C00DBF80B}"/>
    <cellStyle name="40 % – Zvýraznění5 4" xfId="126" xr:uid="{00000000-0005-0000-0000-000053000000}"/>
    <cellStyle name="40 % – Zvýraznění5 4 2" xfId="216" xr:uid="{2AEE92EC-2305-4483-8A84-9D222750738D}"/>
    <cellStyle name="40 % – Zvýraznění5 5" xfId="127" xr:uid="{00000000-0005-0000-0000-000054000000}"/>
    <cellStyle name="40 % – Zvýraznění5 5 2" xfId="217" xr:uid="{079E4F07-7F46-4B0D-93D6-6BED27D24C8E}"/>
    <cellStyle name="40 % – Zvýraznění5 6" xfId="128" xr:uid="{00000000-0005-0000-0000-000055000000}"/>
    <cellStyle name="40 % – Zvýraznění5 6 2" xfId="218" xr:uid="{A146339B-6CC8-4106-8A73-A557C2547926}"/>
    <cellStyle name="40 % – Zvýraznění5 7" xfId="129" xr:uid="{00000000-0005-0000-0000-000056000000}"/>
    <cellStyle name="40 % – Zvýraznění5 7 2" xfId="219" xr:uid="{02EC034E-7DAC-427A-A298-F6D0266A4C82}"/>
    <cellStyle name="40 % – Zvýraznění5 8" xfId="60" xr:uid="{00000000-0005-0000-0000-000057000000}"/>
    <cellStyle name="40 % – Zvýraznění6 2" xfId="130" xr:uid="{00000000-0005-0000-0000-000059000000}"/>
    <cellStyle name="40 % – Zvýraznění6 2 2" xfId="220" xr:uid="{90477A74-D836-460E-AE47-15FA95CEDF15}"/>
    <cellStyle name="40 % – Zvýraznění6 3" xfId="131" xr:uid="{00000000-0005-0000-0000-00005A000000}"/>
    <cellStyle name="40 % – Zvýraznění6 3 2" xfId="221" xr:uid="{7900E84B-3305-4365-97A4-7880B88483EC}"/>
    <cellStyle name="40 % – Zvýraznění6 4" xfId="132" xr:uid="{00000000-0005-0000-0000-00005B000000}"/>
    <cellStyle name="40 % – Zvýraznění6 4 2" xfId="222" xr:uid="{939447C4-9D09-4253-A350-F592E9B97A44}"/>
    <cellStyle name="40 % – Zvýraznění6 5" xfId="133" xr:uid="{00000000-0005-0000-0000-00005C000000}"/>
    <cellStyle name="40 % – Zvýraznění6 5 2" xfId="223" xr:uid="{6FC533E8-F2AC-42A3-8536-D660EC88E4D2}"/>
    <cellStyle name="40 % – Zvýraznění6 6" xfId="134" xr:uid="{00000000-0005-0000-0000-00005D000000}"/>
    <cellStyle name="40 % – Zvýraznění6 6 2" xfId="224" xr:uid="{10664554-C855-4CBC-AF8B-BE1CE80ED5C8}"/>
    <cellStyle name="40 % – Zvýraznění6 7" xfId="135" xr:uid="{00000000-0005-0000-0000-00005E000000}"/>
    <cellStyle name="40 % – Zvýraznění6 7 2" xfId="225" xr:uid="{FF844815-3C2D-4D5C-BACC-485CE353A96E}"/>
    <cellStyle name="40 % – Zvýraznění6 8" xfId="62" xr:uid="{00000000-0005-0000-0000-00005F000000}"/>
    <cellStyle name="60 % – Zvýraznění 1" xfId="26" builtinId="32" customBuiltin="1"/>
    <cellStyle name="60 % – Zvýraznění 2" xfId="30" builtinId="36" customBuiltin="1"/>
    <cellStyle name="60 % – Zvýraznění 3" xfId="34" builtinId="40" customBuiltin="1"/>
    <cellStyle name="60 % – Zvýraznění 4" xfId="38" builtinId="44" customBuiltin="1"/>
    <cellStyle name="60 % – Zvýraznění 5" xfId="42" builtinId="48" customBuiltin="1"/>
    <cellStyle name="60 % – Zvýraznění 6" xfId="46" builtinId="52" customBuiltin="1"/>
    <cellStyle name="60 % – Zvýraznění3 2" xfId="136" xr:uid="{00000000-0005-0000-0000-000063000000}"/>
    <cellStyle name="60 % – Zvýraznění4 2" xfId="137" xr:uid="{00000000-0005-0000-0000-000065000000}"/>
    <cellStyle name="60 % – Zvýraznění6 2" xfId="138" xr:uid="{00000000-0005-0000-0000-000068000000}"/>
    <cellStyle name="Celkem" xfId="22" builtinId="25" customBuiltin="1"/>
    <cellStyle name="Kontrolní buňka" xfId="19" builtinId="23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ázev" xfId="7" builtinId="15" customBuiltin="1"/>
    <cellStyle name="Neutrální" xfId="14" builtinId="28" customBuiltin="1"/>
    <cellStyle name="Normální" xfId="0" builtinId="0"/>
    <cellStyle name="Normální 10" xfId="50" xr:uid="{00000000-0005-0000-0000-000073000000}"/>
    <cellStyle name="Normální 11" xfId="153" xr:uid="{E8957948-EC91-45A1-9F3A-0A9FDF1DCE23}"/>
    <cellStyle name="Normální 12" xfId="240" xr:uid="{B62ADCB9-6D4D-4527-8AAD-16B67D933C5B}"/>
    <cellStyle name="Normální 2" xfId="2" xr:uid="{00000000-0005-0000-0000-000074000000}"/>
    <cellStyle name="Normální 2 2" xfId="139" xr:uid="{00000000-0005-0000-0000-000075000000}"/>
    <cellStyle name="Normální 2 3" xfId="226" xr:uid="{78A2678C-9F8D-4CA0-97D9-FD89582EB814}"/>
    <cellStyle name="Normální 3" xfId="4" xr:uid="{00000000-0005-0000-0000-000076000000}"/>
    <cellStyle name="Normální 3 2" xfId="140" xr:uid="{00000000-0005-0000-0000-000077000000}"/>
    <cellStyle name="Normální 3 3" xfId="227" xr:uid="{46F4978A-6F29-4EB5-B88D-0D6F41860B77}"/>
    <cellStyle name="Normální 4" xfId="3" xr:uid="{00000000-0005-0000-0000-000078000000}"/>
    <cellStyle name="Normální 4 2" xfId="141" xr:uid="{00000000-0005-0000-0000-000079000000}"/>
    <cellStyle name="Normální 4 3" xfId="228" xr:uid="{52C88B58-98A0-4B92-9303-79E5B945FDA6}"/>
    <cellStyle name="Normální 5" xfId="5" xr:uid="{00000000-0005-0000-0000-00007A000000}"/>
    <cellStyle name="Normální 5 2" xfId="142" xr:uid="{00000000-0005-0000-0000-00007B000000}"/>
    <cellStyle name="Normální 5 3" xfId="229" xr:uid="{61BEE048-95C1-4DA9-8E73-0F9CCE497458}"/>
    <cellStyle name="Normální 6" xfId="6" xr:uid="{00000000-0005-0000-0000-00007C000000}"/>
    <cellStyle name="Normální 6 2" xfId="143" xr:uid="{00000000-0005-0000-0000-00007D000000}"/>
    <cellStyle name="Normální 6 3" xfId="230" xr:uid="{9F8606BF-E1BA-4469-AAB2-83CDC1FAED3F}"/>
    <cellStyle name="Normální 7" xfId="47" xr:uid="{00000000-0005-0000-0000-00007E000000}"/>
    <cellStyle name="Normální 7 2" xfId="144" xr:uid="{00000000-0005-0000-0000-00007F000000}"/>
    <cellStyle name="Normální 7 3" xfId="231" xr:uid="{8BD69932-3C87-49D7-9CA0-031B0E57B224}"/>
    <cellStyle name="Normální 8" xfId="49" xr:uid="{00000000-0005-0000-0000-000080000000}"/>
    <cellStyle name="Normální 8 2" xfId="145" xr:uid="{00000000-0005-0000-0000-000081000000}"/>
    <cellStyle name="Normální 8 3" xfId="232" xr:uid="{164A9BE3-B865-4F1D-B18F-5243867892BA}"/>
    <cellStyle name="Normální 9" xfId="63" xr:uid="{00000000-0005-0000-0000-000082000000}"/>
    <cellStyle name="normální_List1" xfId="1" xr:uid="{00000000-0005-0000-0000-000083000000}"/>
    <cellStyle name="Poznámka 2" xfId="48" xr:uid="{00000000-0005-0000-0000-000084000000}"/>
    <cellStyle name="Poznámka 2 2" xfId="146" xr:uid="{00000000-0005-0000-0000-000085000000}"/>
    <cellStyle name="Poznámka 2 3" xfId="233" xr:uid="{878486A6-8AE5-42D9-B60E-5E2951AE22CD}"/>
    <cellStyle name="Poznámka 3" xfId="147" xr:uid="{00000000-0005-0000-0000-000086000000}"/>
    <cellStyle name="Poznámka 3 2" xfId="234" xr:uid="{6189B1BD-A69D-4FA4-BF84-D5EE981E09EF}"/>
    <cellStyle name="Poznámka 4" xfId="148" xr:uid="{00000000-0005-0000-0000-000087000000}"/>
    <cellStyle name="Poznámka 4 2" xfId="235" xr:uid="{8FA895BE-CDAC-49FE-8E8A-1FB66EA12C6A}"/>
    <cellStyle name="Poznámka 5" xfId="149" xr:uid="{00000000-0005-0000-0000-000088000000}"/>
    <cellStyle name="Poznámka 5 2" xfId="236" xr:uid="{CA15BFAE-EF2C-49F8-BC36-DBA988719B44}"/>
    <cellStyle name="Poznámka 6" xfId="150" xr:uid="{00000000-0005-0000-0000-000089000000}"/>
    <cellStyle name="Poznámka 6 2" xfId="237" xr:uid="{06D86C0D-60A2-460C-919D-5BFE1EBB739E}"/>
    <cellStyle name="Poznámka 7" xfId="151" xr:uid="{00000000-0005-0000-0000-00008A000000}"/>
    <cellStyle name="Poznámka 7 2" xfId="238" xr:uid="{AAA834A2-54FA-438B-86DC-CB5CA44DE7B7}"/>
    <cellStyle name="Poznámka 8" xfId="152" xr:uid="{00000000-0005-0000-0000-00008B000000}"/>
    <cellStyle name="Poznámka 8 2" xfId="239" xr:uid="{8CC755CB-4009-4D4C-A609-9CC1C4FC3748}"/>
    <cellStyle name="Propojená buňka" xfId="18" builtinId="24" customBuiltin="1"/>
    <cellStyle name="Správně" xfId="12" builtinId="26" customBuiltin="1"/>
    <cellStyle name="Špatně" xfId="13" builtinId="27" customBuiltin="1"/>
    <cellStyle name="Text upozornění" xfId="20" builtinId="11" customBuiltin="1"/>
    <cellStyle name="Vstup" xfId="15" builtinId="20" customBuiltin="1"/>
    <cellStyle name="Výpočet" xfId="17" builtinId="22" customBuiltin="1"/>
    <cellStyle name="Výstup" xfId="16" builtinId="21" customBuiltin="1"/>
    <cellStyle name="Vysvětlující text" xfId="21" builtinId="53" customBuiltin="1"/>
    <cellStyle name="Zvýraznění 1" xfId="23" builtinId="29" customBuiltin="1"/>
    <cellStyle name="Zvýraznění 2" xfId="27" builtinId="33" customBuiltin="1"/>
    <cellStyle name="Zvýraznění 3" xfId="31" builtinId="37" customBuiltin="1"/>
    <cellStyle name="Zvýraznění 4" xfId="35" builtinId="41" customBuiltin="1"/>
    <cellStyle name="Zvýraznění 5" xfId="39" builtinId="45" customBuiltin="1"/>
    <cellStyle name="Zvýraznění 6" xfId="43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F8CBB-D129-4C42-9F4D-ACEFE47792B4}">
  <dimension ref="A2:Q33"/>
  <sheetViews>
    <sheetView tabSelected="1" zoomScaleNormal="100" workbookViewId="0">
      <selection activeCell="Q6" sqref="Q6"/>
    </sheetView>
  </sheetViews>
  <sheetFormatPr defaultRowHeight="13.2" x14ac:dyDescent="0.25"/>
  <cols>
    <col min="1" max="1" width="21.88671875" customWidth="1"/>
    <col min="15" max="15" width="5.109375" customWidth="1"/>
    <col min="16" max="16" width="3.44140625" customWidth="1"/>
  </cols>
  <sheetData>
    <row r="2" spans="1:17" ht="13.8" x14ac:dyDescent="0.25">
      <c r="A2" s="133" t="s">
        <v>84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13.8" x14ac:dyDescent="0.25">
      <c r="A3" s="133" t="s">
        <v>104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3.5" customHeight="1" thickBot="1" x14ac:dyDescent="0.3">
      <c r="O4" s="50"/>
      <c r="P4" s="50"/>
      <c r="Q4" s="50"/>
    </row>
    <row r="5" spans="1:17" ht="20.25" customHeight="1" thickBot="1" x14ac:dyDescent="0.3">
      <c r="A5" s="153" t="s">
        <v>15</v>
      </c>
      <c r="B5" s="155" t="s">
        <v>16</v>
      </c>
      <c r="C5" s="155"/>
      <c r="D5" s="155"/>
      <c r="E5" s="155"/>
      <c r="F5" s="155"/>
      <c r="G5" s="156"/>
      <c r="H5" s="157" t="s">
        <v>89</v>
      </c>
      <c r="I5" s="155"/>
      <c r="J5" s="155"/>
      <c r="K5" s="155"/>
      <c r="L5" s="155"/>
      <c r="M5" s="156"/>
      <c r="N5" s="158" t="s">
        <v>102</v>
      </c>
      <c r="P5" s="24"/>
    </row>
    <row r="6" spans="1:17" ht="21" thickBot="1" x14ac:dyDescent="0.3">
      <c r="A6" s="154"/>
      <c r="B6" s="142" t="s">
        <v>91</v>
      </c>
      <c r="C6" s="143" t="s">
        <v>94</v>
      </c>
      <c r="D6" s="143" t="s">
        <v>92</v>
      </c>
      <c r="E6" s="143" t="s">
        <v>87</v>
      </c>
      <c r="F6" s="144" t="s">
        <v>17</v>
      </c>
      <c r="G6" s="140" t="s">
        <v>86</v>
      </c>
      <c r="H6" s="142" t="s">
        <v>93</v>
      </c>
      <c r="I6" s="143" t="s">
        <v>94</v>
      </c>
      <c r="J6" s="143" t="s">
        <v>92</v>
      </c>
      <c r="K6" s="143" t="s">
        <v>87</v>
      </c>
      <c r="L6" s="145" t="s">
        <v>83</v>
      </c>
      <c r="M6" s="140" t="s">
        <v>86</v>
      </c>
      <c r="N6" s="159"/>
    </row>
    <row r="7" spans="1:17" ht="13.8" x14ac:dyDescent="0.25">
      <c r="A7" s="146" t="s">
        <v>18</v>
      </c>
      <c r="B7" s="92">
        <v>882</v>
      </c>
      <c r="C7" s="93">
        <v>733</v>
      </c>
      <c r="D7" s="93">
        <v>922</v>
      </c>
      <c r="E7" s="93">
        <v>792</v>
      </c>
      <c r="F7" s="94">
        <f>SUM(B7,D7)</f>
        <v>1804</v>
      </c>
      <c r="G7" s="95">
        <f>SUM(C7,E7)</f>
        <v>1525</v>
      </c>
      <c r="H7" s="96">
        <v>20</v>
      </c>
      <c r="I7" s="96">
        <v>16</v>
      </c>
      <c r="J7" s="97">
        <v>19</v>
      </c>
      <c r="K7" s="97">
        <v>17</v>
      </c>
      <c r="L7" s="98">
        <f>H7+J7</f>
        <v>39</v>
      </c>
      <c r="M7" s="107">
        <f t="shared" ref="M7:M9" si="0">I7+K7</f>
        <v>33</v>
      </c>
      <c r="N7" s="150">
        <f>SUM(F7,L7)</f>
        <v>1843</v>
      </c>
    </row>
    <row r="8" spans="1:17" ht="13.8" x14ac:dyDescent="0.25">
      <c r="A8" s="147" t="s">
        <v>19</v>
      </c>
      <c r="B8" s="99">
        <v>1890</v>
      </c>
      <c r="C8" s="100">
        <v>1605</v>
      </c>
      <c r="D8" s="100">
        <v>2005</v>
      </c>
      <c r="E8" s="100">
        <v>1768</v>
      </c>
      <c r="F8" s="101">
        <f t="shared" ref="F8:G29" si="1">SUM(B8,D8)</f>
        <v>3895</v>
      </c>
      <c r="G8" s="102">
        <f t="shared" si="1"/>
        <v>3373</v>
      </c>
      <c r="H8" s="103">
        <v>71</v>
      </c>
      <c r="I8" s="103">
        <v>59</v>
      </c>
      <c r="J8" s="36">
        <v>87</v>
      </c>
      <c r="K8" s="36">
        <v>75</v>
      </c>
      <c r="L8" s="104">
        <f t="shared" ref="L8:M29" si="2">H8+J8</f>
        <v>158</v>
      </c>
      <c r="M8" s="105">
        <f t="shared" si="0"/>
        <v>134</v>
      </c>
      <c r="N8" s="151">
        <f t="shared" ref="N8:N29" si="3">SUM(F8,L8)</f>
        <v>4053</v>
      </c>
    </row>
    <row r="9" spans="1:17" ht="13.8" x14ac:dyDescent="0.25">
      <c r="A9" s="147" t="s">
        <v>20</v>
      </c>
      <c r="B9" s="117">
        <v>1356</v>
      </c>
      <c r="C9" s="100">
        <v>1146</v>
      </c>
      <c r="D9" s="100">
        <v>1442</v>
      </c>
      <c r="E9" s="100">
        <v>1244</v>
      </c>
      <c r="F9" s="101">
        <f t="shared" si="1"/>
        <v>2798</v>
      </c>
      <c r="G9" s="102">
        <f t="shared" si="1"/>
        <v>2390</v>
      </c>
      <c r="H9" s="103">
        <v>20</v>
      </c>
      <c r="I9" s="103">
        <v>18</v>
      </c>
      <c r="J9" s="36">
        <v>21</v>
      </c>
      <c r="K9" s="36">
        <v>18</v>
      </c>
      <c r="L9" s="104">
        <f t="shared" si="2"/>
        <v>41</v>
      </c>
      <c r="M9" s="107">
        <f t="shared" si="0"/>
        <v>36</v>
      </c>
      <c r="N9" s="151">
        <f t="shared" si="3"/>
        <v>2839</v>
      </c>
      <c r="O9" s="24"/>
    </row>
    <row r="10" spans="1:17" ht="13.8" x14ac:dyDescent="0.25">
      <c r="A10" s="147" t="s">
        <v>21</v>
      </c>
      <c r="B10" s="99">
        <v>681</v>
      </c>
      <c r="C10" s="100">
        <v>556</v>
      </c>
      <c r="D10" s="100">
        <v>727</v>
      </c>
      <c r="E10" s="100">
        <v>628</v>
      </c>
      <c r="F10" s="101">
        <f t="shared" si="1"/>
        <v>1408</v>
      </c>
      <c r="G10" s="102">
        <f t="shared" si="1"/>
        <v>1184</v>
      </c>
      <c r="H10" s="103">
        <v>13</v>
      </c>
      <c r="I10" s="103">
        <v>12</v>
      </c>
      <c r="J10" s="36">
        <v>11</v>
      </c>
      <c r="K10" s="36">
        <v>9</v>
      </c>
      <c r="L10" s="104">
        <f t="shared" si="2"/>
        <v>24</v>
      </c>
      <c r="M10" s="105">
        <f>I10+K10</f>
        <v>21</v>
      </c>
      <c r="N10" s="151">
        <f t="shared" si="3"/>
        <v>1432</v>
      </c>
      <c r="Q10" s="141"/>
    </row>
    <row r="11" spans="1:17" ht="13.8" x14ac:dyDescent="0.25">
      <c r="A11" s="147" t="s">
        <v>22</v>
      </c>
      <c r="B11" s="99">
        <v>5464</v>
      </c>
      <c r="C11" s="100">
        <v>4701</v>
      </c>
      <c r="D11" s="100">
        <v>5785</v>
      </c>
      <c r="E11" s="100">
        <v>5040</v>
      </c>
      <c r="F11" s="101">
        <f t="shared" si="1"/>
        <v>11249</v>
      </c>
      <c r="G11" s="102">
        <f t="shared" si="1"/>
        <v>9741</v>
      </c>
      <c r="H11" s="103">
        <v>781</v>
      </c>
      <c r="I11" s="103">
        <v>690</v>
      </c>
      <c r="J11" s="36">
        <v>528</v>
      </c>
      <c r="K11" s="36">
        <v>425</v>
      </c>
      <c r="L11" s="104">
        <f t="shared" si="2"/>
        <v>1309</v>
      </c>
      <c r="M11" s="105">
        <f t="shared" si="2"/>
        <v>1115</v>
      </c>
      <c r="N11" s="151">
        <f t="shared" si="3"/>
        <v>12558</v>
      </c>
    </row>
    <row r="12" spans="1:17" ht="13.8" x14ac:dyDescent="0.25">
      <c r="A12" s="147" t="s">
        <v>23</v>
      </c>
      <c r="B12" s="99">
        <v>575</v>
      </c>
      <c r="C12" s="100">
        <v>495</v>
      </c>
      <c r="D12" s="100">
        <v>602</v>
      </c>
      <c r="E12" s="100">
        <v>523</v>
      </c>
      <c r="F12" s="101">
        <f t="shared" si="1"/>
        <v>1177</v>
      </c>
      <c r="G12" s="102">
        <f t="shared" si="1"/>
        <v>1018</v>
      </c>
      <c r="H12" s="103">
        <v>36</v>
      </c>
      <c r="I12" s="103">
        <v>28</v>
      </c>
      <c r="J12" s="36">
        <v>56</v>
      </c>
      <c r="K12" s="36">
        <v>49</v>
      </c>
      <c r="L12" s="104">
        <f t="shared" si="2"/>
        <v>92</v>
      </c>
      <c r="M12" s="105">
        <f t="shared" si="2"/>
        <v>77</v>
      </c>
      <c r="N12" s="151">
        <f t="shared" si="3"/>
        <v>1269</v>
      </c>
    </row>
    <row r="13" spans="1:17" ht="13.8" x14ac:dyDescent="0.25">
      <c r="A13" s="147" t="s">
        <v>24</v>
      </c>
      <c r="B13" s="99">
        <v>1741</v>
      </c>
      <c r="C13" s="100">
        <v>1427</v>
      </c>
      <c r="D13" s="100">
        <v>1693</v>
      </c>
      <c r="E13" s="100">
        <v>1453</v>
      </c>
      <c r="F13" s="101">
        <f t="shared" si="1"/>
        <v>3434</v>
      </c>
      <c r="G13" s="102">
        <f t="shared" si="1"/>
        <v>2880</v>
      </c>
      <c r="H13" s="103">
        <v>64</v>
      </c>
      <c r="I13" s="103">
        <v>49</v>
      </c>
      <c r="J13" s="36">
        <v>61</v>
      </c>
      <c r="K13" s="36">
        <v>49</v>
      </c>
      <c r="L13" s="104">
        <f t="shared" si="2"/>
        <v>125</v>
      </c>
      <c r="M13" s="105">
        <f t="shared" si="2"/>
        <v>98</v>
      </c>
      <c r="N13" s="151">
        <f t="shared" si="3"/>
        <v>3559</v>
      </c>
    </row>
    <row r="14" spans="1:17" ht="13.8" x14ac:dyDescent="0.25">
      <c r="A14" s="147" t="s">
        <v>25</v>
      </c>
      <c r="B14" s="99">
        <v>17543</v>
      </c>
      <c r="C14" s="100">
        <v>14712</v>
      </c>
      <c r="D14" s="100">
        <v>18478</v>
      </c>
      <c r="E14" s="100">
        <v>15824</v>
      </c>
      <c r="F14" s="101">
        <f t="shared" si="1"/>
        <v>36021</v>
      </c>
      <c r="G14" s="102">
        <f t="shared" si="1"/>
        <v>30536</v>
      </c>
      <c r="H14" s="103">
        <v>2119</v>
      </c>
      <c r="I14" s="103">
        <v>1767</v>
      </c>
      <c r="J14" s="60">
        <v>2245</v>
      </c>
      <c r="K14" s="60">
        <v>1913</v>
      </c>
      <c r="L14" s="104">
        <f t="shared" si="2"/>
        <v>4364</v>
      </c>
      <c r="M14" s="105">
        <f>I14+K14</f>
        <v>3680</v>
      </c>
      <c r="N14" s="151">
        <f t="shared" si="3"/>
        <v>40385</v>
      </c>
    </row>
    <row r="15" spans="1:17" ht="13.8" x14ac:dyDescent="0.25">
      <c r="A15" s="147" t="s">
        <v>26</v>
      </c>
      <c r="B15" s="99">
        <v>1144</v>
      </c>
      <c r="C15" s="100">
        <v>925</v>
      </c>
      <c r="D15" s="100">
        <v>1179</v>
      </c>
      <c r="E15" s="100">
        <v>971</v>
      </c>
      <c r="F15" s="101">
        <f t="shared" si="1"/>
        <v>2323</v>
      </c>
      <c r="G15" s="102">
        <f t="shared" si="1"/>
        <v>1896</v>
      </c>
      <c r="H15" s="103">
        <v>45</v>
      </c>
      <c r="I15" s="103">
        <v>35</v>
      </c>
      <c r="J15" s="36">
        <v>54</v>
      </c>
      <c r="K15" s="36">
        <v>40</v>
      </c>
      <c r="L15" s="104">
        <f t="shared" si="2"/>
        <v>99</v>
      </c>
      <c r="M15" s="105">
        <f t="shared" si="2"/>
        <v>75</v>
      </c>
      <c r="N15" s="151">
        <f t="shared" si="3"/>
        <v>2422</v>
      </c>
    </row>
    <row r="16" spans="1:17" ht="13.8" x14ac:dyDescent="0.25">
      <c r="A16" s="147" t="s">
        <v>27</v>
      </c>
      <c r="B16" s="99">
        <v>358</v>
      </c>
      <c r="C16" s="100">
        <v>312</v>
      </c>
      <c r="D16" s="100">
        <v>329</v>
      </c>
      <c r="E16" s="100">
        <v>282</v>
      </c>
      <c r="F16" s="101">
        <f t="shared" si="1"/>
        <v>687</v>
      </c>
      <c r="G16" s="102">
        <f t="shared" si="1"/>
        <v>594</v>
      </c>
      <c r="H16" s="103">
        <v>37</v>
      </c>
      <c r="I16" s="103">
        <v>34</v>
      </c>
      <c r="J16" s="36">
        <v>11</v>
      </c>
      <c r="K16" s="36">
        <v>11</v>
      </c>
      <c r="L16" s="104">
        <f t="shared" si="2"/>
        <v>48</v>
      </c>
      <c r="M16" s="105">
        <f t="shared" si="2"/>
        <v>45</v>
      </c>
      <c r="N16" s="151">
        <f t="shared" si="3"/>
        <v>735</v>
      </c>
    </row>
    <row r="17" spans="1:17" ht="13.8" x14ac:dyDescent="0.25">
      <c r="A17" s="147" t="s">
        <v>28</v>
      </c>
      <c r="B17" s="99">
        <v>46292</v>
      </c>
      <c r="C17" s="100">
        <v>40119</v>
      </c>
      <c r="D17" s="100">
        <v>49591</v>
      </c>
      <c r="E17" s="100">
        <v>43645</v>
      </c>
      <c r="F17" s="101">
        <f t="shared" si="1"/>
        <v>95883</v>
      </c>
      <c r="G17" s="102">
        <f t="shared" si="1"/>
        <v>83764</v>
      </c>
      <c r="H17" s="103">
        <v>2740</v>
      </c>
      <c r="I17" s="103">
        <v>2323</v>
      </c>
      <c r="J17" s="60">
        <v>2925</v>
      </c>
      <c r="K17" s="60">
        <v>2553</v>
      </c>
      <c r="L17" s="104">
        <f t="shared" si="2"/>
        <v>5665</v>
      </c>
      <c r="M17" s="105">
        <f t="shared" si="2"/>
        <v>4876</v>
      </c>
      <c r="N17" s="151">
        <f t="shared" si="3"/>
        <v>101548</v>
      </c>
      <c r="O17" s="2"/>
      <c r="P17" s="2"/>
    </row>
    <row r="18" spans="1:17" ht="13.8" x14ac:dyDescent="0.25">
      <c r="A18" s="147" t="s">
        <v>29</v>
      </c>
      <c r="B18" s="99">
        <v>1568</v>
      </c>
      <c r="C18" s="100">
        <v>1326</v>
      </c>
      <c r="D18" s="100">
        <v>1682</v>
      </c>
      <c r="E18" s="100">
        <v>1437</v>
      </c>
      <c r="F18" s="101">
        <f t="shared" si="1"/>
        <v>3250</v>
      </c>
      <c r="G18" s="102">
        <f t="shared" si="1"/>
        <v>2763</v>
      </c>
      <c r="H18" s="103">
        <v>32</v>
      </c>
      <c r="I18" s="103">
        <v>28</v>
      </c>
      <c r="J18" s="36">
        <v>39</v>
      </c>
      <c r="K18" s="36">
        <v>30</v>
      </c>
      <c r="L18" s="104">
        <f t="shared" si="2"/>
        <v>71</v>
      </c>
      <c r="M18" s="105">
        <f t="shared" si="2"/>
        <v>58</v>
      </c>
      <c r="N18" s="151">
        <f t="shared" si="3"/>
        <v>3321</v>
      </c>
    </row>
    <row r="19" spans="1:17" ht="13.8" x14ac:dyDescent="0.25">
      <c r="A19" s="147" t="s">
        <v>30</v>
      </c>
      <c r="B19" s="99">
        <v>773</v>
      </c>
      <c r="C19" s="100">
        <v>655</v>
      </c>
      <c r="D19" s="100">
        <v>792</v>
      </c>
      <c r="E19" s="100">
        <v>679</v>
      </c>
      <c r="F19" s="101">
        <f t="shared" si="1"/>
        <v>1565</v>
      </c>
      <c r="G19" s="102">
        <f t="shared" si="1"/>
        <v>1334</v>
      </c>
      <c r="H19" s="103">
        <v>18</v>
      </c>
      <c r="I19" s="103">
        <v>14</v>
      </c>
      <c r="J19" s="36">
        <v>24</v>
      </c>
      <c r="K19" s="36">
        <v>19</v>
      </c>
      <c r="L19" s="104">
        <f t="shared" si="2"/>
        <v>42</v>
      </c>
      <c r="M19" s="105">
        <f t="shared" si="2"/>
        <v>33</v>
      </c>
      <c r="N19" s="151">
        <f t="shared" si="3"/>
        <v>1607</v>
      </c>
    </row>
    <row r="20" spans="1:17" ht="13.8" x14ac:dyDescent="0.25">
      <c r="A20" s="147" t="s">
        <v>31</v>
      </c>
      <c r="B20" s="99">
        <v>2489</v>
      </c>
      <c r="C20" s="100">
        <v>2140</v>
      </c>
      <c r="D20" s="100">
        <v>2545</v>
      </c>
      <c r="E20" s="100">
        <v>2195</v>
      </c>
      <c r="F20" s="101">
        <f t="shared" si="1"/>
        <v>5034</v>
      </c>
      <c r="G20" s="102">
        <f t="shared" si="1"/>
        <v>4335</v>
      </c>
      <c r="H20" s="103">
        <v>65</v>
      </c>
      <c r="I20" s="103">
        <v>64</v>
      </c>
      <c r="J20" s="36">
        <v>33</v>
      </c>
      <c r="K20" s="36">
        <v>29</v>
      </c>
      <c r="L20" s="104">
        <f t="shared" si="2"/>
        <v>98</v>
      </c>
      <c r="M20" s="105">
        <f t="shared" si="2"/>
        <v>93</v>
      </c>
      <c r="N20" s="151">
        <f t="shared" si="3"/>
        <v>5132</v>
      </c>
    </row>
    <row r="21" spans="1:17" ht="13.8" x14ac:dyDescent="0.25">
      <c r="A21" s="147" t="s">
        <v>32</v>
      </c>
      <c r="B21" s="99">
        <v>27937</v>
      </c>
      <c r="C21" s="100">
        <v>24219</v>
      </c>
      <c r="D21" s="100">
        <v>31854</v>
      </c>
      <c r="E21" s="100">
        <v>28268</v>
      </c>
      <c r="F21" s="101">
        <f t="shared" si="1"/>
        <v>59791</v>
      </c>
      <c r="G21" s="102">
        <f t="shared" si="1"/>
        <v>52487</v>
      </c>
      <c r="H21" s="103">
        <v>1578</v>
      </c>
      <c r="I21" s="103">
        <v>1383</v>
      </c>
      <c r="J21" s="36">
        <v>1537</v>
      </c>
      <c r="K21" s="36">
        <v>1334</v>
      </c>
      <c r="L21" s="104">
        <f t="shared" si="2"/>
        <v>3115</v>
      </c>
      <c r="M21" s="105">
        <f t="shared" si="2"/>
        <v>2717</v>
      </c>
      <c r="N21" s="151">
        <f t="shared" si="3"/>
        <v>62906</v>
      </c>
    </row>
    <row r="22" spans="1:17" ht="13.8" x14ac:dyDescent="0.25">
      <c r="A22" s="147" t="s">
        <v>33</v>
      </c>
      <c r="B22" s="99">
        <v>609</v>
      </c>
      <c r="C22" s="100">
        <v>521</v>
      </c>
      <c r="D22" s="100">
        <v>629</v>
      </c>
      <c r="E22" s="100">
        <v>556</v>
      </c>
      <c r="F22" s="101">
        <f t="shared" si="1"/>
        <v>1238</v>
      </c>
      <c r="G22" s="102">
        <f t="shared" si="1"/>
        <v>1077</v>
      </c>
      <c r="H22" s="103">
        <v>20</v>
      </c>
      <c r="I22" s="103">
        <v>18</v>
      </c>
      <c r="J22" s="36">
        <v>21</v>
      </c>
      <c r="K22" s="36">
        <v>16</v>
      </c>
      <c r="L22" s="104">
        <f t="shared" si="2"/>
        <v>41</v>
      </c>
      <c r="M22" s="105">
        <f t="shared" si="2"/>
        <v>34</v>
      </c>
      <c r="N22" s="151">
        <f t="shared" si="3"/>
        <v>1279</v>
      </c>
    </row>
    <row r="23" spans="1:17" ht="13.8" x14ac:dyDescent="0.25">
      <c r="A23" s="147" t="s">
        <v>34</v>
      </c>
      <c r="B23" s="99">
        <v>649</v>
      </c>
      <c r="C23" s="100">
        <v>560</v>
      </c>
      <c r="D23" s="100">
        <v>689</v>
      </c>
      <c r="E23" s="100">
        <v>610</v>
      </c>
      <c r="F23" s="101">
        <f t="shared" si="1"/>
        <v>1338</v>
      </c>
      <c r="G23" s="102">
        <f t="shared" si="1"/>
        <v>1170</v>
      </c>
      <c r="H23" s="103">
        <v>10</v>
      </c>
      <c r="I23" s="103">
        <v>8</v>
      </c>
      <c r="J23" s="36">
        <v>17</v>
      </c>
      <c r="K23" s="36">
        <v>16</v>
      </c>
      <c r="L23" s="104">
        <f t="shared" si="2"/>
        <v>27</v>
      </c>
      <c r="M23" s="105">
        <f t="shared" si="2"/>
        <v>24</v>
      </c>
      <c r="N23" s="151">
        <f t="shared" si="3"/>
        <v>1365</v>
      </c>
    </row>
    <row r="24" spans="1:17" ht="13.8" x14ac:dyDescent="0.25">
      <c r="A24" s="147" t="s">
        <v>35</v>
      </c>
      <c r="B24" s="99">
        <v>3113</v>
      </c>
      <c r="C24" s="100">
        <v>2692</v>
      </c>
      <c r="D24" s="100">
        <v>3173</v>
      </c>
      <c r="E24" s="100">
        <v>2718</v>
      </c>
      <c r="F24" s="101">
        <f t="shared" si="1"/>
        <v>6286</v>
      </c>
      <c r="G24" s="102">
        <f t="shared" si="1"/>
        <v>5410</v>
      </c>
      <c r="H24" s="103">
        <v>226</v>
      </c>
      <c r="I24" s="103">
        <v>180</v>
      </c>
      <c r="J24" s="36">
        <v>235</v>
      </c>
      <c r="K24" s="36">
        <v>198</v>
      </c>
      <c r="L24" s="104">
        <f t="shared" si="2"/>
        <v>461</v>
      </c>
      <c r="M24" s="105">
        <f t="shared" si="2"/>
        <v>378</v>
      </c>
      <c r="N24" s="151">
        <f t="shared" si="3"/>
        <v>6747</v>
      </c>
    </row>
    <row r="25" spans="1:17" ht="13.8" x14ac:dyDescent="0.25">
      <c r="A25" s="147" t="s">
        <v>36</v>
      </c>
      <c r="B25" s="99">
        <v>10058</v>
      </c>
      <c r="C25" s="100">
        <v>8389</v>
      </c>
      <c r="D25" s="100">
        <v>10368</v>
      </c>
      <c r="E25" s="100">
        <v>8753</v>
      </c>
      <c r="F25" s="101">
        <f t="shared" si="1"/>
        <v>20426</v>
      </c>
      <c r="G25" s="102">
        <f t="shared" si="1"/>
        <v>17142</v>
      </c>
      <c r="H25" s="103">
        <v>1117</v>
      </c>
      <c r="I25" s="103">
        <v>970</v>
      </c>
      <c r="J25" s="60">
        <v>1007</v>
      </c>
      <c r="K25" s="60">
        <v>869</v>
      </c>
      <c r="L25" s="104">
        <f t="shared" si="2"/>
        <v>2124</v>
      </c>
      <c r="M25" s="105">
        <f t="shared" si="2"/>
        <v>1839</v>
      </c>
      <c r="N25" s="151">
        <f>SUM(F25,L25)</f>
        <v>22550</v>
      </c>
    </row>
    <row r="26" spans="1:17" ht="13.8" x14ac:dyDescent="0.25">
      <c r="A26" s="147" t="s">
        <v>37</v>
      </c>
      <c r="B26" s="99">
        <v>2014</v>
      </c>
      <c r="C26" s="100">
        <v>1670</v>
      </c>
      <c r="D26" s="100">
        <v>2116</v>
      </c>
      <c r="E26" s="100">
        <v>1820</v>
      </c>
      <c r="F26" s="101">
        <f t="shared" si="1"/>
        <v>4130</v>
      </c>
      <c r="G26" s="102">
        <f t="shared" si="1"/>
        <v>3490</v>
      </c>
      <c r="H26" s="103">
        <v>63</v>
      </c>
      <c r="I26" s="103">
        <v>46</v>
      </c>
      <c r="J26" s="36">
        <v>87</v>
      </c>
      <c r="K26" s="36">
        <v>64</v>
      </c>
      <c r="L26" s="104">
        <f t="shared" si="2"/>
        <v>150</v>
      </c>
      <c r="M26" s="105">
        <f t="shared" si="2"/>
        <v>110</v>
      </c>
      <c r="N26" s="151">
        <f t="shared" si="3"/>
        <v>4280</v>
      </c>
    </row>
    <row r="27" spans="1:17" ht="13.8" x14ac:dyDescent="0.25">
      <c r="A27" s="147" t="s">
        <v>38</v>
      </c>
      <c r="B27" s="99">
        <v>2116</v>
      </c>
      <c r="C27" s="100">
        <v>1846</v>
      </c>
      <c r="D27" s="100">
        <v>2178</v>
      </c>
      <c r="E27" s="100">
        <v>1891</v>
      </c>
      <c r="F27" s="101">
        <f t="shared" si="1"/>
        <v>4294</v>
      </c>
      <c r="G27" s="102">
        <f t="shared" si="1"/>
        <v>3737</v>
      </c>
      <c r="H27" s="103">
        <v>84</v>
      </c>
      <c r="I27" s="103">
        <v>68</v>
      </c>
      <c r="J27" s="36">
        <v>85</v>
      </c>
      <c r="K27" s="36">
        <v>71</v>
      </c>
      <c r="L27" s="104">
        <f t="shared" si="2"/>
        <v>169</v>
      </c>
      <c r="M27" s="105">
        <f t="shared" si="2"/>
        <v>139</v>
      </c>
      <c r="N27" s="151">
        <f t="shared" si="3"/>
        <v>4463</v>
      </c>
    </row>
    <row r="28" spans="1:17" ht="13.8" x14ac:dyDescent="0.25">
      <c r="A28" s="147" t="s">
        <v>39</v>
      </c>
      <c r="B28" s="99">
        <v>906</v>
      </c>
      <c r="C28" s="100">
        <v>785</v>
      </c>
      <c r="D28" s="100">
        <v>968</v>
      </c>
      <c r="E28" s="100">
        <v>842</v>
      </c>
      <c r="F28" s="101">
        <f t="shared" si="1"/>
        <v>1874</v>
      </c>
      <c r="G28" s="102">
        <f t="shared" si="1"/>
        <v>1627</v>
      </c>
      <c r="H28" s="103">
        <v>40</v>
      </c>
      <c r="I28" s="103">
        <v>30</v>
      </c>
      <c r="J28" s="36">
        <v>43</v>
      </c>
      <c r="K28" s="36">
        <v>35</v>
      </c>
      <c r="L28" s="104">
        <f t="shared" si="2"/>
        <v>83</v>
      </c>
      <c r="M28" s="105">
        <f t="shared" si="2"/>
        <v>65</v>
      </c>
      <c r="N28" s="151">
        <f t="shared" si="3"/>
        <v>1957</v>
      </c>
    </row>
    <row r="29" spans="1:17" ht="14.4" thickBot="1" x14ac:dyDescent="0.3">
      <c r="A29" s="148" t="s">
        <v>40</v>
      </c>
      <c r="B29" s="108">
        <v>3944</v>
      </c>
      <c r="C29" s="109">
        <v>3186</v>
      </c>
      <c r="D29" s="109">
        <v>3777</v>
      </c>
      <c r="E29" s="109">
        <v>3044</v>
      </c>
      <c r="F29" s="110">
        <f t="shared" si="1"/>
        <v>7721</v>
      </c>
      <c r="G29" s="111">
        <f t="shared" si="1"/>
        <v>6230</v>
      </c>
      <c r="H29" s="103">
        <v>1029</v>
      </c>
      <c r="I29" s="103">
        <v>897</v>
      </c>
      <c r="J29" s="39">
        <v>888</v>
      </c>
      <c r="K29" s="39">
        <v>777</v>
      </c>
      <c r="L29" s="106">
        <f t="shared" si="2"/>
        <v>1917</v>
      </c>
      <c r="M29" s="105">
        <f t="shared" si="2"/>
        <v>1674</v>
      </c>
      <c r="N29" s="151">
        <f t="shared" si="3"/>
        <v>9638</v>
      </c>
    </row>
    <row r="30" spans="1:17" ht="14.4" thickBot="1" x14ac:dyDescent="0.3">
      <c r="A30" s="149" t="s">
        <v>41</v>
      </c>
      <c r="B30" s="112">
        <f t="shared" ref="B30:M30" si="4">SUM(B7:B29)</f>
        <v>134102</v>
      </c>
      <c r="C30" s="113">
        <f t="shared" si="4"/>
        <v>114720</v>
      </c>
      <c r="D30" s="113">
        <f t="shared" si="4"/>
        <v>143524</v>
      </c>
      <c r="E30" s="113">
        <f t="shared" si="4"/>
        <v>124983</v>
      </c>
      <c r="F30" s="113">
        <f t="shared" si="4"/>
        <v>277626</v>
      </c>
      <c r="G30" s="114">
        <f t="shared" si="4"/>
        <v>239703</v>
      </c>
      <c r="H30" s="115">
        <f t="shared" si="4"/>
        <v>10228</v>
      </c>
      <c r="I30" s="116">
        <f t="shared" si="4"/>
        <v>8737</v>
      </c>
      <c r="J30" s="116">
        <f t="shared" si="4"/>
        <v>10034</v>
      </c>
      <c r="K30" s="116">
        <f t="shared" si="4"/>
        <v>8617</v>
      </c>
      <c r="L30" s="116">
        <f t="shared" si="4"/>
        <v>20262</v>
      </c>
      <c r="M30" s="116">
        <f t="shared" si="4"/>
        <v>17354</v>
      </c>
      <c r="N30" s="152">
        <f t="shared" ref="N30" si="5">F30+L30</f>
        <v>297888</v>
      </c>
      <c r="O30" s="5"/>
      <c r="P30" s="5"/>
      <c r="Q30" s="5"/>
    </row>
    <row r="32" spans="1:17" x14ac:dyDescent="0.25">
      <c r="A32" s="3" t="s">
        <v>42</v>
      </c>
      <c r="B32" s="1"/>
    </row>
    <row r="33" spans="1:2" x14ac:dyDescent="0.25">
      <c r="A33" s="160" t="s">
        <v>43</v>
      </c>
      <c r="B33" s="160"/>
    </row>
  </sheetData>
  <mergeCells count="5">
    <mergeCell ref="A5:A6"/>
    <mergeCell ref="B5:G5"/>
    <mergeCell ref="H5:M5"/>
    <mergeCell ref="N5:N6"/>
    <mergeCell ref="A33:B33"/>
  </mergeCells>
  <phoneticPr fontId="48" type="noConversion"/>
  <printOptions horizontalCentere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2"/>
  <sheetViews>
    <sheetView topLeftCell="A10" zoomScaleNormal="100" workbookViewId="0">
      <selection activeCell="E41" sqref="E41"/>
    </sheetView>
  </sheetViews>
  <sheetFormatPr defaultRowHeight="13.2" x14ac:dyDescent="0.25"/>
  <cols>
    <col min="1" max="1" width="31.44140625" customWidth="1"/>
    <col min="2" max="2" width="10.6640625" customWidth="1"/>
    <col min="3" max="3" width="11.44140625" customWidth="1"/>
    <col min="4" max="6" width="10.88671875" customWidth="1"/>
  </cols>
  <sheetData>
    <row r="2" spans="1:6" ht="16.8" x14ac:dyDescent="0.3">
      <c r="A2" s="167" t="s">
        <v>57</v>
      </c>
      <c r="B2" s="167"/>
      <c r="C2" s="167"/>
      <c r="D2" s="167"/>
      <c r="E2" s="167"/>
      <c r="F2" s="167"/>
    </row>
    <row r="3" spans="1:6" ht="16.8" x14ac:dyDescent="0.3">
      <c r="A3" s="167" t="s">
        <v>103</v>
      </c>
      <c r="B3" s="167"/>
      <c r="C3" s="167"/>
      <c r="D3" s="167"/>
      <c r="E3" s="167"/>
      <c r="F3" s="167"/>
    </row>
    <row r="4" spans="1:6" ht="17.399999999999999" thickBot="1" x14ac:dyDescent="0.35">
      <c r="A4" s="54"/>
      <c r="B4" s="48"/>
      <c r="C4" s="48"/>
      <c r="D4" s="48"/>
      <c r="E4" s="48"/>
      <c r="F4" s="54"/>
    </row>
    <row r="5" spans="1:6" ht="15.6" x14ac:dyDescent="0.3">
      <c r="A5" s="53"/>
      <c r="B5" s="164" t="s">
        <v>95</v>
      </c>
      <c r="C5" s="164" t="s">
        <v>96</v>
      </c>
      <c r="D5" s="164" t="s">
        <v>100</v>
      </c>
      <c r="E5" s="137"/>
      <c r="F5" s="161" t="s">
        <v>98</v>
      </c>
    </row>
    <row r="6" spans="1:6" ht="15.6" x14ac:dyDescent="0.3">
      <c r="A6" s="9" t="s">
        <v>58</v>
      </c>
      <c r="B6" s="165"/>
      <c r="C6" s="165"/>
      <c r="D6" s="165"/>
      <c r="E6" s="138" t="s">
        <v>1</v>
      </c>
      <c r="F6" s="162"/>
    </row>
    <row r="7" spans="1:6" ht="16.2" thickBot="1" x14ac:dyDescent="0.35">
      <c r="A7" s="10"/>
      <c r="B7" s="166"/>
      <c r="C7" s="166"/>
      <c r="D7" s="166"/>
      <c r="E7" s="139"/>
      <c r="F7" s="163"/>
    </row>
    <row r="8" spans="1:6" ht="16.2" thickTop="1" x14ac:dyDescent="0.3">
      <c r="A8" s="12" t="s">
        <v>59</v>
      </c>
      <c r="B8" s="25">
        <f>D8-C8</f>
        <v>279</v>
      </c>
      <c r="C8" s="56">
        <v>1525</v>
      </c>
      <c r="D8" s="59">
        <v>1804</v>
      </c>
      <c r="E8" s="59">
        <v>39</v>
      </c>
      <c r="F8" s="15">
        <f>D8+E8</f>
        <v>1843</v>
      </c>
    </row>
    <row r="9" spans="1:6" ht="15.6" x14ac:dyDescent="0.3">
      <c r="A9" s="13" t="s">
        <v>60</v>
      </c>
      <c r="B9" s="26">
        <f t="shared" ref="B9:B30" si="0">D9-C9</f>
        <v>522</v>
      </c>
      <c r="C9" s="57">
        <v>3373</v>
      </c>
      <c r="D9" s="60">
        <v>3895</v>
      </c>
      <c r="E9" s="60">
        <v>158</v>
      </c>
      <c r="F9" s="16">
        <f t="shared" ref="F9:F30" si="1">D9+E9</f>
        <v>4053</v>
      </c>
    </row>
    <row r="10" spans="1:6" ht="15.6" x14ac:dyDescent="0.3">
      <c r="A10" s="13" t="s">
        <v>61</v>
      </c>
      <c r="B10" s="26">
        <f t="shared" si="0"/>
        <v>408</v>
      </c>
      <c r="C10" s="57">
        <v>2390</v>
      </c>
      <c r="D10" s="60">
        <v>2798</v>
      </c>
      <c r="E10" s="60">
        <v>41</v>
      </c>
      <c r="F10" s="16">
        <f t="shared" si="1"/>
        <v>2839</v>
      </c>
    </row>
    <row r="11" spans="1:6" ht="15.6" x14ac:dyDescent="0.3">
      <c r="A11" s="13" t="s">
        <v>62</v>
      </c>
      <c r="B11" s="26">
        <f t="shared" si="0"/>
        <v>224</v>
      </c>
      <c r="C11" s="57">
        <v>1184</v>
      </c>
      <c r="D11" s="60">
        <v>1408</v>
      </c>
      <c r="E11" s="60">
        <v>24</v>
      </c>
      <c r="F11" s="16">
        <f t="shared" si="1"/>
        <v>1432</v>
      </c>
    </row>
    <row r="12" spans="1:6" ht="15.6" x14ac:dyDescent="0.3">
      <c r="A12" s="13" t="s">
        <v>63</v>
      </c>
      <c r="B12" s="26">
        <f t="shared" si="0"/>
        <v>1508</v>
      </c>
      <c r="C12" s="57">
        <v>9741</v>
      </c>
      <c r="D12" s="60">
        <v>11249</v>
      </c>
      <c r="E12" s="60">
        <v>1309</v>
      </c>
      <c r="F12" s="16">
        <f t="shared" si="1"/>
        <v>12558</v>
      </c>
    </row>
    <row r="13" spans="1:6" ht="15.6" x14ac:dyDescent="0.3">
      <c r="A13" s="13" t="s">
        <v>64</v>
      </c>
      <c r="B13" s="26">
        <f t="shared" si="0"/>
        <v>159</v>
      </c>
      <c r="C13" s="57">
        <v>1018</v>
      </c>
      <c r="D13" s="60">
        <v>1177</v>
      </c>
      <c r="E13" s="60">
        <v>92</v>
      </c>
      <c r="F13" s="16">
        <f t="shared" si="1"/>
        <v>1269</v>
      </c>
    </row>
    <row r="14" spans="1:6" ht="15.6" x14ac:dyDescent="0.3">
      <c r="A14" s="13" t="s">
        <v>65</v>
      </c>
      <c r="B14" s="26">
        <f t="shared" si="0"/>
        <v>554</v>
      </c>
      <c r="C14" s="57">
        <v>2880</v>
      </c>
      <c r="D14" s="60">
        <v>3434</v>
      </c>
      <c r="E14" s="60">
        <v>125</v>
      </c>
      <c r="F14" s="16">
        <f t="shared" si="1"/>
        <v>3559</v>
      </c>
    </row>
    <row r="15" spans="1:6" ht="16.5" customHeight="1" x14ac:dyDescent="0.3">
      <c r="A15" s="13" t="s">
        <v>66</v>
      </c>
      <c r="B15" s="26">
        <f t="shared" si="0"/>
        <v>5485</v>
      </c>
      <c r="C15" s="57">
        <v>30536</v>
      </c>
      <c r="D15" s="60">
        <v>36021</v>
      </c>
      <c r="E15" s="60">
        <v>4364</v>
      </c>
      <c r="F15" s="16">
        <f t="shared" si="1"/>
        <v>40385</v>
      </c>
    </row>
    <row r="16" spans="1:6" ht="15.6" x14ac:dyDescent="0.3">
      <c r="A16" s="13" t="s">
        <v>67</v>
      </c>
      <c r="B16" s="26">
        <f t="shared" si="0"/>
        <v>427</v>
      </c>
      <c r="C16" s="57">
        <v>1896</v>
      </c>
      <c r="D16" s="60">
        <v>2323</v>
      </c>
      <c r="E16" s="60">
        <v>99</v>
      </c>
      <c r="F16" s="17">
        <f t="shared" si="1"/>
        <v>2422</v>
      </c>
    </row>
    <row r="17" spans="1:6" ht="15.6" x14ac:dyDescent="0.3">
      <c r="A17" s="13" t="s">
        <v>68</v>
      </c>
      <c r="B17" s="26">
        <f t="shared" si="0"/>
        <v>93</v>
      </c>
      <c r="C17" s="57">
        <v>594</v>
      </c>
      <c r="D17" s="60">
        <v>687</v>
      </c>
      <c r="E17" s="60">
        <v>48</v>
      </c>
      <c r="F17" s="16">
        <f t="shared" si="1"/>
        <v>735</v>
      </c>
    </row>
    <row r="18" spans="1:6" ht="15.6" x14ac:dyDescent="0.3">
      <c r="A18" s="13" t="s">
        <v>69</v>
      </c>
      <c r="B18" s="26">
        <f t="shared" si="0"/>
        <v>12119</v>
      </c>
      <c r="C18" s="57">
        <v>83764</v>
      </c>
      <c r="D18" s="60">
        <v>95883</v>
      </c>
      <c r="E18" s="60">
        <v>5665</v>
      </c>
      <c r="F18" s="15">
        <f t="shared" si="1"/>
        <v>101548</v>
      </c>
    </row>
    <row r="19" spans="1:6" ht="15.6" x14ac:dyDescent="0.3">
      <c r="A19" s="13" t="s">
        <v>70</v>
      </c>
      <c r="B19" s="26">
        <f t="shared" si="0"/>
        <v>487</v>
      </c>
      <c r="C19" s="57">
        <v>2763</v>
      </c>
      <c r="D19" s="60">
        <v>3250</v>
      </c>
      <c r="E19" s="60">
        <v>71</v>
      </c>
      <c r="F19" s="16">
        <f t="shared" si="1"/>
        <v>3321</v>
      </c>
    </row>
    <row r="20" spans="1:6" ht="15.6" x14ac:dyDescent="0.3">
      <c r="A20" s="13" t="s">
        <v>71</v>
      </c>
      <c r="B20" s="26">
        <f t="shared" si="0"/>
        <v>231</v>
      </c>
      <c r="C20" s="57">
        <v>1334</v>
      </c>
      <c r="D20" s="60">
        <v>1565</v>
      </c>
      <c r="E20" s="60">
        <v>42</v>
      </c>
      <c r="F20" s="16">
        <f t="shared" si="1"/>
        <v>1607</v>
      </c>
    </row>
    <row r="21" spans="1:6" ht="15.6" x14ac:dyDescent="0.3">
      <c r="A21" s="13" t="s">
        <v>72</v>
      </c>
      <c r="B21" s="26">
        <f t="shared" si="0"/>
        <v>699</v>
      </c>
      <c r="C21" s="57">
        <v>4335</v>
      </c>
      <c r="D21" s="60">
        <v>5034</v>
      </c>
      <c r="E21" s="60">
        <v>98</v>
      </c>
      <c r="F21" s="16">
        <f t="shared" si="1"/>
        <v>5132</v>
      </c>
    </row>
    <row r="22" spans="1:6" ht="15.6" x14ac:dyDescent="0.3">
      <c r="A22" s="14" t="s">
        <v>73</v>
      </c>
      <c r="B22" s="26">
        <f t="shared" si="0"/>
        <v>7304</v>
      </c>
      <c r="C22" s="57">
        <v>52487</v>
      </c>
      <c r="D22" s="60">
        <v>59791</v>
      </c>
      <c r="E22" s="60">
        <v>3115</v>
      </c>
      <c r="F22" s="16">
        <f t="shared" si="1"/>
        <v>62906</v>
      </c>
    </row>
    <row r="23" spans="1:6" ht="15.6" x14ac:dyDescent="0.3">
      <c r="A23" s="13" t="s">
        <v>74</v>
      </c>
      <c r="B23" s="26">
        <f t="shared" si="0"/>
        <v>161</v>
      </c>
      <c r="C23" s="57">
        <v>1077</v>
      </c>
      <c r="D23" s="60">
        <v>1238</v>
      </c>
      <c r="E23" s="60">
        <v>41</v>
      </c>
      <c r="F23" s="16">
        <f t="shared" si="1"/>
        <v>1279</v>
      </c>
    </row>
    <row r="24" spans="1:6" ht="15.6" x14ac:dyDescent="0.3">
      <c r="A24" s="13" t="s">
        <v>75</v>
      </c>
      <c r="B24" s="26">
        <f t="shared" si="0"/>
        <v>168</v>
      </c>
      <c r="C24" s="57">
        <v>1170</v>
      </c>
      <c r="D24" s="60">
        <v>1338</v>
      </c>
      <c r="E24" s="60">
        <v>27</v>
      </c>
      <c r="F24" s="16">
        <f t="shared" si="1"/>
        <v>1365</v>
      </c>
    </row>
    <row r="25" spans="1:6" ht="15.6" x14ac:dyDescent="0.3">
      <c r="A25" s="14" t="s">
        <v>76</v>
      </c>
      <c r="B25" s="26">
        <f t="shared" si="0"/>
        <v>876</v>
      </c>
      <c r="C25" s="57">
        <v>5410</v>
      </c>
      <c r="D25" s="60">
        <v>6286</v>
      </c>
      <c r="E25" s="60">
        <v>461</v>
      </c>
      <c r="F25" s="16">
        <f t="shared" si="1"/>
        <v>6747</v>
      </c>
    </row>
    <row r="26" spans="1:6" ht="15.6" x14ac:dyDescent="0.3">
      <c r="A26" s="13" t="s">
        <v>77</v>
      </c>
      <c r="B26" s="26">
        <f t="shared" si="0"/>
        <v>3284</v>
      </c>
      <c r="C26" s="57">
        <v>17142</v>
      </c>
      <c r="D26" s="60">
        <v>20426</v>
      </c>
      <c r="E26" s="60">
        <v>2124</v>
      </c>
      <c r="F26" s="16">
        <f t="shared" si="1"/>
        <v>22550</v>
      </c>
    </row>
    <row r="27" spans="1:6" ht="15.6" x14ac:dyDescent="0.3">
      <c r="A27" s="13" t="s">
        <v>78</v>
      </c>
      <c r="B27" s="26">
        <f t="shared" si="0"/>
        <v>640</v>
      </c>
      <c r="C27" s="57">
        <v>3490</v>
      </c>
      <c r="D27" s="60">
        <v>4130</v>
      </c>
      <c r="E27" s="60">
        <v>150</v>
      </c>
      <c r="F27" s="16">
        <f t="shared" si="1"/>
        <v>4280</v>
      </c>
    </row>
    <row r="28" spans="1:6" ht="15.6" x14ac:dyDescent="0.3">
      <c r="A28" s="14" t="s">
        <v>79</v>
      </c>
      <c r="B28" s="26">
        <f t="shared" si="0"/>
        <v>557</v>
      </c>
      <c r="C28" s="57">
        <v>3737</v>
      </c>
      <c r="D28" s="60">
        <v>4294</v>
      </c>
      <c r="E28" s="60">
        <v>169</v>
      </c>
      <c r="F28" s="16">
        <f t="shared" si="1"/>
        <v>4463</v>
      </c>
    </row>
    <row r="29" spans="1:6" ht="15.6" x14ac:dyDescent="0.3">
      <c r="A29" s="14" t="s">
        <v>80</v>
      </c>
      <c r="B29" s="26">
        <f t="shared" si="0"/>
        <v>247</v>
      </c>
      <c r="C29" s="57">
        <v>1627</v>
      </c>
      <c r="D29" s="60">
        <v>1874</v>
      </c>
      <c r="E29" s="60">
        <v>83</v>
      </c>
      <c r="F29" s="16">
        <f t="shared" si="1"/>
        <v>1957</v>
      </c>
    </row>
    <row r="30" spans="1:6" ht="16.2" thickBot="1" x14ac:dyDescent="0.35">
      <c r="A30" s="11" t="s">
        <v>81</v>
      </c>
      <c r="B30" s="27">
        <f t="shared" si="0"/>
        <v>1491</v>
      </c>
      <c r="C30" s="58">
        <v>6230</v>
      </c>
      <c r="D30" s="61">
        <v>7721</v>
      </c>
      <c r="E30" s="61">
        <v>1917</v>
      </c>
      <c r="F30" s="17">
        <f t="shared" si="1"/>
        <v>9638</v>
      </c>
    </row>
    <row r="31" spans="1:6" ht="18.600000000000001" thickTop="1" thickBot="1" x14ac:dyDescent="0.35">
      <c r="A31" s="20" t="s">
        <v>14</v>
      </c>
      <c r="B31" s="21">
        <f>SUM(B8:B30)</f>
        <v>37923</v>
      </c>
      <c r="C31" s="22">
        <f>SUM(C8:C30)</f>
        <v>239703</v>
      </c>
      <c r="D31" s="21">
        <f>SUM(D8:D30)</f>
        <v>277626</v>
      </c>
      <c r="E31" s="21">
        <f>SUM(E8:E30)</f>
        <v>20262</v>
      </c>
      <c r="F31" s="23">
        <f>D31+E31</f>
        <v>297888</v>
      </c>
    </row>
    <row r="32" spans="1:6" ht="13.8" thickTop="1" x14ac:dyDescent="0.25"/>
  </sheetData>
  <mergeCells count="6">
    <mergeCell ref="F5:F7"/>
    <mergeCell ref="D5:D7"/>
    <mergeCell ref="C5:C7"/>
    <mergeCell ref="B5:B7"/>
    <mergeCell ref="A2:F2"/>
    <mergeCell ref="A3:F3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"/>
  <sheetViews>
    <sheetView zoomScaleNormal="100" workbookViewId="0">
      <selection activeCell="T9" sqref="T9"/>
    </sheetView>
  </sheetViews>
  <sheetFormatPr defaultRowHeight="13.2" x14ac:dyDescent="0.25"/>
  <cols>
    <col min="1" max="1" width="22.109375" customWidth="1"/>
    <col min="2" max="13" width="7.33203125" customWidth="1"/>
    <col min="14" max="14" width="10.109375" customWidth="1"/>
    <col min="15" max="15" width="4.6640625" customWidth="1"/>
    <col min="16" max="16" width="4.5546875" customWidth="1"/>
    <col min="17" max="17" width="4.66406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3.8" x14ac:dyDescent="0.25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3.8" x14ac:dyDescent="0.25">
      <c r="A3" s="133" t="s">
        <v>104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4" thickBot="1" x14ac:dyDescent="0.3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ht="19.5" customHeight="1" thickTop="1" thickBot="1" x14ac:dyDescent="0.3">
      <c r="A5" s="171" t="s">
        <v>56</v>
      </c>
      <c r="B5" s="173" t="s">
        <v>16</v>
      </c>
      <c r="C5" s="174"/>
      <c r="D5" s="174"/>
      <c r="E5" s="174"/>
      <c r="F5" s="174"/>
      <c r="G5" s="175"/>
      <c r="H5" s="168" t="s">
        <v>90</v>
      </c>
      <c r="I5" s="169"/>
      <c r="J5" s="169"/>
      <c r="K5" s="169"/>
      <c r="L5" s="169"/>
      <c r="M5" s="170"/>
      <c r="N5" s="176" t="s">
        <v>99</v>
      </c>
    </row>
    <row r="6" spans="1:17" ht="28.5" customHeight="1" thickBot="1" x14ac:dyDescent="0.3">
      <c r="A6" s="172"/>
      <c r="B6" s="118" t="s">
        <v>91</v>
      </c>
      <c r="C6" s="71" t="s">
        <v>94</v>
      </c>
      <c r="D6" s="71" t="s">
        <v>92</v>
      </c>
      <c r="E6" s="71" t="s">
        <v>88</v>
      </c>
      <c r="F6" s="72" t="s">
        <v>17</v>
      </c>
      <c r="G6" s="120" t="s">
        <v>85</v>
      </c>
      <c r="H6" s="124" t="s">
        <v>91</v>
      </c>
      <c r="I6" s="71" t="s">
        <v>94</v>
      </c>
      <c r="J6" s="71" t="s">
        <v>92</v>
      </c>
      <c r="K6" s="71" t="s">
        <v>88</v>
      </c>
      <c r="L6" s="71" t="s">
        <v>83</v>
      </c>
      <c r="M6" s="73" t="s">
        <v>85</v>
      </c>
      <c r="N6" s="177"/>
    </row>
    <row r="7" spans="1:17" ht="13.5" customHeight="1" thickTop="1" x14ac:dyDescent="0.25">
      <c r="A7" s="28" t="s">
        <v>44</v>
      </c>
      <c r="B7" s="74">
        <v>254</v>
      </c>
      <c r="C7" s="75">
        <v>214</v>
      </c>
      <c r="D7" s="75">
        <v>267</v>
      </c>
      <c r="E7" s="75">
        <v>228</v>
      </c>
      <c r="F7" s="76">
        <f t="shared" ref="F7:F18" si="0">SUM(B7+D7)</f>
        <v>521</v>
      </c>
      <c r="G7" s="121">
        <f t="shared" ref="G7:G18" si="1">SUM(C7,E7)</f>
        <v>442</v>
      </c>
      <c r="H7" s="125">
        <v>0</v>
      </c>
      <c r="I7" s="77">
        <v>0</v>
      </c>
      <c r="J7" s="77">
        <v>0</v>
      </c>
      <c r="K7" s="77">
        <v>0</v>
      </c>
      <c r="L7" s="78">
        <f t="shared" ref="L7:M9" si="2">H7+J7</f>
        <v>0</v>
      </c>
      <c r="M7" s="79">
        <f t="shared" si="2"/>
        <v>0</v>
      </c>
      <c r="N7" s="68">
        <f>F7+L7</f>
        <v>521</v>
      </c>
    </row>
    <row r="8" spans="1:17" ht="13.8" x14ac:dyDescent="0.25">
      <c r="A8" s="29" t="s">
        <v>45</v>
      </c>
      <c r="B8" s="80">
        <v>744</v>
      </c>
      <c r="C8" s="81">
        <v>642</v>
      </c>
      <c r="D8" s="81">
        <v>768</v>
      </c>
      <c r="E8" s="81">
        <v>664</v>
      </c>
      <c r="F8" s="82">
        <f t="shared" si="0"/>
        <v>1512</v>
      </c>
      <c r="G8" s="122">
        <f t="shared" si="1"/>
        <v>1306</v>
      </c>
      <c r="H8" s="126">
        <v>8</v>
      </c>
      <c r="I8" s="83">
        <v>5</v>
      </c>
      <c r="J8" s="81">
        <v>7</v>
      </c>
      <c r="K8" s="81">
        <v>7</v>
      </c>
      <c r="L8" s="76">
        <f t="shared" si="2"/>
        <v>15</v>
      </c>
      <c r="M8" s="79">
        <f t="shared" si="2"/>
        <v>12</v>
      </c>
      <c r="N8" s="69">
        <f t="shared" ref="N8:N19" si="3">F8+L8</f>
        <v>1527</v>
      </c>
    </row>
    <row r="9" spans="1:17" ht="13.8" x14ac:dyDescent="0.25">
      <c r="A9" s="29" t="s">
        <v>46</v>
      </c>
      <c r="B9" s="80">
        <v>440</v>
      </c>
      <c r="C9" s="81">
        <v>371</v>
      </c>
      <c r="D9" s="81">
        <v>444</v>
      </c>
      <c r="E9" s="81">
        <v>385</v>
      </c>
      <c r="F9" s="82">
        <f t="shared" si="0"/>
        <v>884</v>
      </c>
      <c r="G9" s="122">
        <f t="shared" si="1"/>
        <v>756</v>
      </c>
      <c r="H9" s="125">
        <v>1</v>
      </c>
      <c r="I9" s="77">
        <v>1</v>
      </c>
      <c r="J9" s="77">
        <v>2</v>
      </c>
      <c r="K9" s="77">
        <v>2</v>
      </c>
      <c r="L9" s="76">
        <f t="shared" si="2"/>
        <v>3</v>
      </c>
      <c r="M9" s="79">
        <f t="shared" si="2"/>
        <v>3</v>
      </c>
      <c r="N9" s="69">
        <f t="shared" si="3"/>
        <v>887</v>
      </c>
    </row>
    <row r="10" spans="1:17" ht="13.8" x14ac:dyDescent="0.25">
      <c r="A10" s="29" t="s">
        <v>47</v>
      </c>
      <c r="B10" s="80">
        <v>2195</v>
      </c>
      <c r="C10" s="81">
        <v>1846</v>
      </c>
      <c r="D10" s="81">
        <v>2298</v>
      </c>
      <c r="E10" s="81">
        <v>1947</v>
      </c>
      <c r="F10" s="82">
        <f t="shared" si="0"/>
        <v>4493</v>
      </c>
      <c r="G10" s="122">
        <f t="shared" si="1"/>
        <v>3793</v>
      </c>
      <c r="H10" s="126">
        <v>62</v>
      </c>
      <c r="I10" s="83">
        <v>46</v>
      </c>
      <c r="J10" s="81">
        <v>86</v>
      </c>
      <c r="K10" s="81">
        <v>67</v>
      </c>
      <c r="L10" s="76">
        <f t="shared" ref="L10:L18" si="4">H10+J10</f>
        <v>148</v>
      </c>
      <c r="M10" s="79">
        <f t="shared" ref="M10:M18" si="5">I10+K10</f>
        <v>113</v>
      </c>
      <c r="N10" s="69">
        <f t="shared" si="3"/>
        <v>4641</v>
      </c>
    </row>
    <row r="11" spans="1:17" ht="13.8" x14ac:dyDescent="0.25">
      <c r="A11" s="29" t="s">
        <v>48</v>
      </c>
      <c r="B11" s="80">
        <v>368</v>
      </c>
      <c r="C11" s="81">
        <v>315</v>
      </c>
      <c r="D11" s="81">
        <v>360</v>
      </c>
      <c r="E11" s="81">
        <v>299</v>
      </c>
      <c r="F11" s="82">
        <f t="shared" si="0"/>
        <v>728</v>
      </c>
      <c r="G11" s="122">
        <f t="shared" si="1"/>
        <v>614</v>
      </c>
      <c r="H11" s="125">
        <v>5</v>
      </c>
      <c r="I11" s="77">
        <v>5</v>
      </c>
      <c r="J11" s="77">
        <v>3</v>
      </c>
      <c r="K11" s="77">
        <v>2</v>
      </c>
      <c r="L11" s="76">
        <f t="shared" si="4"/>
        <v>8</v>
      </c>
      <c r="M11" s="79">
        <f t="shared" si="5"/>
        <v>7</v>
      </c>
      <c r="N11" s="69">
        <f t="shared" si="3"/>
        <v>736</v>
      </c>
    </row>
    <row r="12" spans="1:17" ht="13.8" x14ac:dyDescent="0.25">
      <c r="A12" s="29" t="s">
        <v>82</v>
      </c>
      <c r="B12" s="80">
        <v>1454</v>
      </c>
      <c r="C12" s="81">
        <v>1204</v>
      </c>
      <c r="D12" s="81">
        <v>1478</v>
      </c>
      <c r="E12" s="81">
        <v>1260</v>
      </c>
      <c r="F12" s="82">
        <f t="shared" si="0"/>
        <v>2932</v>
      </c>
      <c r="G12" s="122">
        <f t="shared" si="1"/>
        <v>2464</v>
      </c>
      <c r="H12" s="126">
        <v>28</v>
      </c>
      <c r="I12" s="83">
        <v>22</v>
      </c>
      <c r="J12" s="81">
        <v>34</v>
      </c>
      <c r="K12" s="81">
        <v>29</v>
      </c>
      <c r="L12" s="76">
        <f t="shared" si="4"/>
        <v>62</v>
      </c>
      <c r="M12" s="79">
        <f t="shared" si="5"/>
        <v>51</v>
      </c>
      <c r="N12" s="69">
        <f t="shared" si="3"/>
        <v>2994</v>
      </c>
    </row>
    <row r="13" spans="1:17" ht="13.8" x14ac:dyDescent="0.25">
      <c r="A13" s="29" t="s">
        <v>49</v>
      </c>
      <c r="B13" s="80">
        <v>3236</v>
      </c>
      <c r="C13" s="81">
        <v>2730</v>
      </c>
      <c r="D13" s="81">
        <v>3306</v>
      </c>
      <c r="E13" s="81">
        <v>2870</v>
      </c>
      <c r="F13" s="82">
        <f t="shared" si="0"/>
        <v>6542</v>
      </c>
      <c r="G13" s="122">
        <f t="shared" si="1"/>
        <v>5600</v>
      </c>
      <c r="H13" s="125">
        <v>42</v>
      </c>
      <c r="I13" s="77">
        <v>34</v>
      </c>
      <c r="J13" s="77">
        <v>38</v>
      </c>
      <c r="K13" s="77">
        <v>34</v>
      </c>
      <c r="L13" s="76">
        <f t="shared" si="4"/>
        <v>80</v>
      </c>
      <c r="M13" s="79">
        <f t="shared" si="5"/>
        <v>68</v>
      </c>
      <c r="N13" s="69">
        <f t="shared" si="3"/>
        <v>6622</v>
      </c>
    </row>
    <row r="14" spans="1:17" ht="13.8" x14ac:dyDescent="0.25">
      <c r="A14" s="29" t="s">
        <v>50</v>
      </c>
      <c r="B14" s="80">
        <v>1046</v>
      </c>
      <c r="C14" s="81">
        <v>879</v>
      </c>
      <c r="D14" s="81">
        <v>1061</v>
      </c>
      <c r="E14" s="81">
        <v>888</v>
      </c>
      <c r="F14" s="82">
        <f t="shared" si="0"/>
        <v>2107</v>
      </c>
      <c r="G14" s="122">
        <f t="shared" si="1"/>
        <v>1767</v>
      </c>
      <c r="H14" s="126">
        <v>13</v>
      </c>
      <c r="I14" s="83">
        <v>13</v>
      </c>
      <c r="J14" s="81">
        <v>16</v>
      </c>
      <c r="K14" s="81">
        <v>12</v>
      </c>
      <c r="L14" s="76">
        <f t="shared" si="4"/>
        <v>29</v>
      </c>
      <c r="M14" s="79">
        <f t="shared" si="5"/>
        <v>25</v>
      </c>
      <c r="N14" s="69">
        <f t="shared" si="3"/>
        <v>2136</v>
      </c>
    </row>
    <row r="15" spans="1:17" ht="13.8" x14ac:dyDescent="0.25">
      <c r="A15" s="29" t="s">
        <v>51</v>
      </c>
      <c r="B15" s="80">
        <v>1010</v>
      </c>
      <c r="C15" s="81">
        <v>839</v>
      </c>
      <c r="D15" s="81">
        <v>1073</v>
      </c>
      <c r="E15" s="81">
        <v>885</v>
      </c>
      <c r="F15" s="82">
        <f t="shared" si="0"/>
        <v>2083</v>
      </c>
      <c r="G15" s="122">
        <f t="shared" si="1"/>
        <v>1724</v>
      </c>
      <c r="H15" s="125">
        <v>16</v>
      </c>
      <c r="I15" s="77">
        <v>14</v>
      </c>
      <c r="J15" s="77">
        <v>15</v>
      </c>
      <c r="K15" s="77">
        <v>13</v>
      </c>
      <c r="L15" s="76">
        <f t="shared" si="4"/>
        <v>31</v>
      </c>
      <c r="M15" s="79">
        <f t="shared" si="5"/>
        <v>27</v>
      </c>
      <c r="N15" s="69">
        <f t="shared" si="3"/>
        <v>2114</v>
      </c>
    </row>
    <row r="16" spans="1:17" ht="13.8" x14ac:dyDescent="0.25">
      <c r="A16" s="29" t="s">
        <v>52</v>
      </c>
      <c r="B16" s="80">
        <v>3583</v>
      </c>
      <c r="C16" s="81">
        <v>3032</v>
      </c>
      <c r="D16" s="81">
        <v>3774</v>
      </c>
      <c r="E16" s="81">
        <v>3235</v>
      </c>
      <c r="F16" s="82">
        <f t="shared" si="0"/>
        <v>7357</v>
      </c>
      <c r="G16" s="122">
        <f t="shared" si="1"/>
        <v>6267</v>
      </c>
      <c r="H16" s="126">
        <v>72</v>
      </c>
      <c r="I16" s="83">
        <v>66</v>
      </c>
      <c r="J16" s="81">
        <v>56</v>
      </c>
      <c r="K16" s="81">
        <v>49</v>
      </c>
      <c r="L16" s="76">
        <f t="shared" si="4"/>
        <v>128</v>
      </c>
      <c r="M16" s="79">
        <f t="shared" si="5"/>
        <v>115</v>
      </c>
      <c r="N16" s="69">
        <f t="shared" si="3"/>
        <v>7485</v>
      </c>
    </row>
    <row r="17" spans="1:15" ht="13.8" x14ac:dyDescent="0.25">
      <c r="A17" s="29" t="s">
        <v>53</v>
      </c>
      <c r="B17" s="80">
        <v>1430</v>
      </c>
      <c r="C17" s="81">
        <v>1212</v>
      </c>
      <c r="D17" s="81">
        <v>1442</v>
      </c>
      <c r="E17" s="81">
        <v>1258</v>
      </c>
      <c r="F17" s="82">
        <f t="shared" si="0"/>
        <v>2872</v>
      </c>
      <c r="G17" s="122">
        <f t="shared" si="1"/>
        <v>2470</v>
      </c>
      <c r="H17" s="126">
        <v>41</v>
      </c>
      <c r="I17" s="83">
        <v>36</v>
      </c>
      <c r="J17" s="81">
        <v>36</v>
      </c>
      <c r="K17" s="81">
        <v>29</v>
      </c>
      <c r="L17" s="76">
        <f t="shared" si="4"/>
        <v>77</v>
      </c>
      <c r="M17" s="79">
        <f t="shared" si="5"/>
        <v>65</v>
      </c>
      <c r="N17" s="69">
        <f t="shared" si="3"/>
        <v>2949</v>
      </c>
    </row>
    <row r="18" spans="1:15" ht="14.4" thickBot="1" x14ac:dyDescent="0.3">
      <c r="A18" s="30" t="s">
        <v>54</v>
      </c>
      <c r="B18" s="84">
        <v>332</v>
      </c>
      <c r="C18" s="85">
        <v>277</v>
      </c>
      <c r="D18" s="85">
        <v>322</v>
      </c>
      <c r="E18" s="85">
        <v>270</v>
      </c>
      <c r="F18" s="86">
        <f t="shared" si="0"/>
        <v>654</v>
      </c>
      <c r="G18" s="123">
        <f t="shared" si="1"/>
        <v>547</v>
      </c>
      <c r="H18" s="127">
        <v>4</v>
      </c>
      <c r="I18" s="87">
        <v>4</v>
      </c>
      <c r="J18" s="85">
        <v>9</v>
      </c>
      <c r="K18" s="85">
        <v>6</v>
      </c>
      <c r="L18" s="76">
        <f t="shared" si="4"/>
        <v>13</v>
      </c>
      <c r="M18" s="79">
        <f t="shared" si="5"/>
        <v>10</v>
      </c>
      <c r="N18" s="70">
        <f t="shared" si="3"/>
        <v>667</v>
      </c>
    </row>
    <row r="19" spans="1:15" ht="15" thickTop="1" thickBot="1" x14ac:dyDescent="0.3">
      <c r="A19" s="19" t="s">
        <v>55</v>
      </c>
      <c r="B19" s="88">
        <f t="shared" ref="B19:M19" si="6">SUM(B7:B18)</f>
        <v>16092</v>
      </c>
      <c r="C19" s="89">
        <f t="shared" si="6"/>
        <v>13561</v>
      </c>
      <c r="D19" s="89">
        <f t="shared" si="6"/>
        <v>16593</v>
      </c>
      <c r="E19" s="90">
        <f t="shared" si="6"/>
        <v>14189</v>
      </c>
      <c r="F19" s="89">
        <f t="shared" si="6"/>
        <v>32685</v>
      </c>
      <c r="G19" s="91">
        <f t="shared" si="6"/>
        <v>27750</v>
      </c>
      <c r="H19" s="128">
        <f t="shared" si="6"/>
        <v>292</v>
      </c>
      <c r="I19" s="129">
        <f t="shared" si="6"/>
        <v>246</v>
      </c>
      <c r="J19" s="129">
        <f t="shared" si="6"/>
        <v>302</v>
      </c>
      <c r="K19" s="130">
        <f t="shared" si="6"/>
        <v>250</v>
      </c>
      <c r="L19" s="131">
        <f t="shared" si="6"/>
        <v>594</v>
      </c>
      <c r="M19" s="132">
        <f t="shared" si="6"/>
        <v>496</v>
      </c>
      <c r="N19" s="119">
        <f t="shared" si="3"/>
        <v>33279</v>
      </c>
    </row>
    <row r="20" spans="1:15" ht="15" thickTop="1" x14ac:dyDescent="0.3">
      <c r="A20" s="62"/>
      <c r="B20" s="62"/>
      <c r="C20" s="63"/>
      <c r="D20" s="63"/>
      <c r="E20" s="63"/>
      <c r="F20" s="63"/>
      <c r="G20" s="63"/>
      <c r="H20" s="63"/>
      <c r="I20" s="63"/>
      <c r="O20" s="1"/>
    </row>
    <row r="21" spans="1:15" ht="14.4" x14ac:dyDescent="0.3">
      <c r="A21" s="3" t="s">
        <v>42</v>
      </c>
      <c r="B21" s="1"/>
      <c r="C21" s="63"/>
      <c r="D21" s="63"/>
      <c r="E21" s="63"/>
      <c r="F21" s="63"/>
      <c r="G21" s="63"/>
      <c r="H21" s="63"/>
      <c r="I21" s="63"/>
      <c r="O21" s="1"/>
    </row>
    <row r="22" spans="1:15" ht="15" customHeight="1" x14ac:dyDescent="0.3">
      <c r="A22" s="160" t="s">
        <v>43</v>
      </c>
      <c r="B22" s="160"/>
      <c r="C22" s="63"/>
      <c r="D22" s="63"/>
      <c r="E22" s="63"/>
      <c r="F22" s="63"/>
      <c r="G22" s="63"/>
      <c r="H22" s="63"/>
      <c r="I22" s="63"/>
      <c r="O22" s="1"/>
    </row>
    <row r="23" spans="1:15" x14ac:dyDescent="0.25">
      <c r="O23" s="1"/>
    </row>
    <row r="25" spans="1:15" ht="12.75" customHeight="1" x14ac:dyDescent="0.25"/>
    <row r="26" spans="1:15" ht="12.75" customHeight="1" x14ac:dyDescent="0.25"/>
    <row r="27" spans="1:15" ht="12.75" customHeight="1" x14ac:dyDescent="0.25"/>
    <row r="28" spans="1:15" ht="12.75" customHeight="1" x14ac:dyDescent="0.25"/>
  </sheetData>
  <mergeCells count="5">
    <mergeCell ref="H5:M5"/>
    <mergeCell ref="A5:A6"/>
    <mergeCell ref="B5:G5"/>
    <mergeCell ref="A22:B22"/>
    <mergeCell ref="N5:N6"/>
  </mergeCells>
  <phoneticPr fontId="0" type="noConversion"/>
  <pageMargins left="0.25" right="0.25" top="0.75" bottom="0.75" header="0.3" footer="0.3"/>
  <pageSetup paperSize="9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1"/>
  <sheetViews>
    <sheetView topLeftCell="A18" zoomScaleNormal="100" workbookViewId="0">
      <selection activeCell="E42" sqref="E42"/>
    </sheetView>
  </sheetViews>
  <sheetFormatPr defaultRowHeight="13.2" x14ac:dyDescent="0.25"/>
  <cols>
    <col min="1" max="1" width="29.6640625" customWidth="1"/>
    <col min="2" max="2" width="11.33203125" customWidth="1"/>
    <col min="3" max="3" width="12.33203125" customWidth="1"/>
    <col min="4" max="4" width="10.6640625" customWidth="1"/>
    <col min="5" max="5" width="8.88671875" customWidth="1"/>
    <col min="6" max="6" width="10.6640625" customWidth="1"/>
  </cols>
  <sheetData>
    <row r="2" spans="1:6" ht="13.8" x14ac:dyDescent="0.25">
      <c r="A2" s="178" t="s">
        <v>0</v>
      </c>
      <c r="B2" s="178"/>
      <c r="C2" s="178"/>
      <c r="D2" s="178"/>
      <c r="E2" s="178"/>
      <c r="F2" s="178"/>
    </row>
    <row r="3" spans="1:6" ht="13.8" x14ac:dyDescent="0.25">
      <c r="A3" s="178" t="s">
        <v>105</v>
      </c>
      <c r="B3" s="178"/>
      <c r="C3" s="178"/>
      <c r="D3" s="178"/>
      <c r="E3" s="178"/>
      <c r="F3" s="178"/>
    </row>
    <row r="4" spans="1:6" ht="14.4" thickBot="1" x14ac:dyDescent="0.3">
      <c r="A4" s="51"/>
      <c r="B4" s="49"/>
      <c r="C4" s="49"/>
      <c r="D4" s="49"/>
      <c r="E4" s="49"/>
      <c r="F4" s="51"/>
    </row>
    <row r="5" spans="1:6" ht="21" customHeight="1" thickTop="1" x14ac:dyDescent="0.3">
      <c r="A5" s="52"/>
      <c r="B5" s="179" t="s">
        <v>95</v>
      </c>
      <c r="C5" s="182" t="s">
        <v>96</v>
      </c>
      <c r="D5" s="182" t="s">
        <v>97</v>
      </c>
      <c r="E5" s="134"/>
      <c r="F5" s="185" t="s">
        <v>98</v>
      </c>
    </row>
    <row r="6" spans="1:6" ht="18.75" customHeight="1" x14ac:dyDescent="0.3">
      <c r="A6" s="6" t="s">
        <v>101</v>
      </c>
      <c r="B6" s="180"/>
      <c r="C6" s="183"/>
      <c r="D6" s="183"/>
      <c r="E6" s="135" t="s">
        <v>1</v>
      </c>
      <c r="F6" s="186"/>
    </row>
    <row r="7" spans="1:6" ht="18" thickBot="1" x14ac:dyDescent="0.35">
      <c r="A7" s="7"/>
      <c r="B7" s="181"/>
      <c r="C7" s="184"/>
      <c r="D7" s="184"/>
      <c r="E7" s="136"/>
      <c r="F7" s="187"/>
    </row>
    <row r="8" spans="1:6" ht="21" customHeight="1" thickTop="1" x14ac:dyDescent="0.3">
      <c r="A8" s="31" t="s">
        <v>2</v>
      </c>
      <c r="B8" s="33">
        <f t="shared" ref="B8:B19" si="0">SUM(D8-C8)</f>
        <v>79</v>
      </c>
      <c r="C8" s="64">
        <v>442</v>
      </c>
      <c r="D8" s="67">
        <v>521</v>
      </c>
      <c r="E8" s="34">
        <v>0</v>
      </c>
      <c r="F8" s="40">
        <f>D8+E8</f>
        <v>521</v>
      </c>
    </row>
    <row r="9" spans="1:6" ht="21" customHeight="1" x14ac:dyDescent="0.3">
      <c r="A9" s="8" t="s">
        <v>3</v>
      </c>
      <c r="B9" s="35">
        <f t="shared" si="0"/>
        <v>206</v>
      </c>
      <c r="C9" s="65">
        <v>1306</v>
      </c>
      <c r="D9" s="60">
        <v>1512</v>
      </c>
      <c r="E9" s="37">
        <v>15</v>
      </c>
      <c r="F9" s="41">
        <f t="shared" ref="F9:F19" si="1">D9+E9</f>
        <v>1527</v>
      </c>
    </row>
    <row r="10" spans="1:6" ht="21" customHeight="1" x14ac:dyDescent="0.3">
      <c r="A10" s="8" t="s">
        <v>4</v>
      </c>
      <c r="B10" s="35">
        <f t="shared" si="0"/>
        <v>128</v>
      </c>
      <c r="C10" s="65">
        <v>756</v>
      </c>
      <c r="D10" s="60">
        <v>884</v>
      </c>
      <c r="E10" s="37">
        <v>3</v>
      </c>
      <c r="F10" s="41">
        <f t="shared" si="1"/>
        <v>887</v>
      </c>
    </row>
    <row r="11" spans="1:6" ht="21" customHeight="1" x14ac:dyDescent="0.3">
      <c r="A11" s="8" t="s">
        <v>5</v>
      </c>
      <c r="B11" s="35">
        <f t="shared" si="0"/>
        <v>700</v>
      </c>
      <c r="C11" s="65">
        <v>3793</v>
      </c>
      <c r="D11" s="60">
        <v>4493</v>
      </c>
      <c r="E11" s="37">
        <v>148</v>
      </c>
      <c r="F11" s="41">
        <f t="shared" si="1"/>
        <v>4641</v>
      </c>
    </row>
    <row r="12" spans="1:6" ht="21" customHeight="1" x14ac:dyDescent="0.3">
      <c r="A12" s="8" t="s">
        <v>6</v>
      </c>
      <c r="B12" s="35">
        <f t="shared" si="0"/>
        <v>114</v>
      </c>
      <c r="C12" s="65">
        <v>614</v>
      </c>
      <c r="D12" s="60">
        <v>728</v>
      </c>
      <c r="E12" s="37">
        <v>8</v>
      </c>
      <c r="F12" s="41">
        <f t="shared" si="1"/>
        <v>736</v>
      </c>
    </row>
    <row r="13" spans="1:6" ht="21" customHeight="1" x14ac:dyDescent="0.3">
      <c r="A13" s="8" t="s">
        <v>7</v>
      </c>
      <c r="B13" s="35">
        <f t="shared" si="0"/>
        <v>468</v>
      </c>
      <c r="C13" s="65">
        <v>2464</v>
      </c>
      <c r="D13" s="60">
        <v>2932</v>
      </c>
      <c r="E13" s="37">
        <v>62</v>
      </c>
      <c r="F13" s="41">
        <f t="shared" si="1"/>
        <v>2994</v>
      </c>
    </row>
    <row r="14" spans="1:6" ht="21" customHeight="1" x14ac:dyDescent="0.3">
      <c r="A14" s="8" t="s">
        <v>8</v>
      </c>
      <c r="B14" s="35">
        <f t="shared" si="0"/>
        <v>942</v>
      </c>
      <c r="C14" s="65">
        <v>5600</v>
      </c>
      <c r="D14" s="60">
        <v>6542</v>
      </c>
      <c r="E14" s="37">
        <v>80</v>
      </c>
      <c r="F14" s="55">
        <f t="shared" si="1"/>
        <v>6622</v>
      </c>
    </row>
    <row r="15" spans="1:6" ht="21" customHeight="1" x14ac:dyDescent="0.3">
      <c r="A15" s="8" t="s">
        <v>9</v>
      </c>
      <c r="B15" s="35">
        <f t="shared" si="0"/>
        <v>340</v>
      </c>
      <c r="C15" s="65">
        <v>1767</v>
      </c>
      <c r="D15" s="60">
        <v>2107</v>
      </c>
      <c r="E15" s="37">
        <v>29</v>
      </c>
      <c r="F15" s="41">
        <f t="shared" si="1"/>
        <v>2136</v>
      </c>
    </row>
    <row r="16" spans="1:6" ht="21" customHeight="1" x14ac:dyDescent="0.3">
      <c r="A16" s="8" t="s">
        <v>10</v>
      </c>
      <c r="B16" s="35">
        <f t="shared" si="0"/>
        <v>359</v>
      </c>
      <c r="C16" s="65">
        <v>1724</v>
      </c>
      <c r="D16" s="60">
        <v>2083</v>
      </c>
      <c r="E16" s="37">
        <v>31</v>
      </c>
      <c r="F16" s="41">
        <f t="shared" si="1"/>
        <v>2114</v>
      </c>
    </row>
    <row r="17" spans="1:6" ht="21" customHeight="1" x14ac:dyDescent="0.3">
      <c r="A17" s="8" t="s">
        <v>11</v>
      </c>
      <c r="B17" s="35">
        <f t="shared" si="0"/>
        <v>1090</v>
      </c>
      <c r="C17" s="65">
        <v>6267</v>
      </c>
      <c r="D17" s="60">
        <v>7357</v>
      </c>
      <c r="E17" s="37">
        <v>128</v>
      </c>
      <c r="F17" s="41">
        <f t="shared" si="1"/>
        <v>7485</v>
      </c>
    </row>
    <row r="18" spans="1:6" ht="21" customHeight="1" x14ac:dyDescent="0.3">
      <c r="A18" s="8" t="s">
        <v>12</v>
      </c>
      <c r="B18" s="35">
        <f t="shared" si="0"/>
        <v>402</v>
      </c>
      <c r="C18" s="65">
        <v>2470</v>
      </c>
      <c r="D18" s="60">
        <v>2872</v>
      </c>
      <c r="E18" s="37">
        <v>77</v>
      </c>
      <c r="F18" s="41">
        <f t="shared" si="1"/>
        <v>2949</v>
      </c>
    </row>
    <row r="19" spans="1:6" ht="21" customHeight="1" thickBot="1" x14ac:dyDescent="0.35">
      <c r="A19" s="32" t="s">
        <v>13</v>
      </c>
      <c r="B19" s="38">
        <f t="shared" si="0"/>
        <v>107</v>
      </c>
      <c r="C19" s="66">
        <v>547</v>
      </c>
      <c r="D19" s="61">
        <v>654</v>
      </c>
      <c r="E19" s="37">
        <v>13</v>
      </c>
      <c r="F19" s="42">
        <f t="shared" si="1"/>
        <v>667</v>
      </c>
    </row>
    <row r="20" spans="1:6" ht="21" customHeight="1" thickTop="1" thickBot="1" x14ac:dyDescent="0.35">
      <c r="A20" s="18" t="s">
        <v>14</v>
      </c>
      <c r="B20" s="43">
        <f>SUM(B8:B19)</f>
        <v>4935</v>
      </c>
      <c r="C20" s="44">
        <f>SUM(C8:C19)</f>
        <v>27750</v>
      </c>
      <c r="D20" s="45">
        <f>SUM(D8:D19)</f>
        <v>32685</v>
      </c>
      <c r="E20" s="46">
        <f>SUM(E8:E19)</f>
        <v>594</v>
      </c>
      <c r="F20" s="47">
        <f>SUM(F8:F19)</f>
        <v>33279</v>
      </c>
    </row>
    <row r="21" spans="1:6" ht="13.8" thickTop="1" x14ac:dyDescent="0.25"/>
  </sheetData>
  <mergeCells count="6">
    <mergeCell ref="A2:F2"/>
    <mergeCell ref="A3:F3"/>
    <mergeCell ref="B5:B7"/>
    <mergeCell ref="C5:C7"/>
    <mergeCell ref="D5:D7"/>
    <mergeCell ref="F5:F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O l I 5 V o a a Q I a l A A A A 9 g A A A B I A H A B D b 2 5 m a W c v U G F j a 2 F n Z S 5 4 b W w g o h g A K K A U A A A A A A A A A A A A A A A A A A A A A A A A A A A A h Y 9 L C s I w G I S v U r J v X o J I + Z s u u r U g C C L u Q h r b Y J t K k 5 r e z Y V H 8 g p W t O r O 5 c x 8 A z P 3 6 w 2 y s W 2 i i + 6 d 6 W y K G K Y o 0 l Z 1 p b F V i g Z / j F c o E 7 C R 6 i Q r H U 2 w d c n o T I p q 7 8 8 J I S E E H B a 4 6 y v C K W V k X 6 y 3 q t a t j I 1 1 X l q l 0 a d V / m 8 h A b v X G M E x Y w w v K c c U y G x C Y e w X 4 N P e Z / p j Q j 4 0 f u i 1 U C 7 O D 0 B m C e T 9 Q T w A U E s D B B Q A A g A I A D p S O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6 U j l W K I p H u A 4 A A A A R A A A A E w A c A E Z v c m 1 1 b G F z L 1 N l Y 3 R p b 2 4 x L m 0 g o h g A K K A U A A A A A A A A A A A A A A A A A A A A A A A A A A A A K 0 5 N L s n M z 1 M I h t C G 1 g B Q S w E C L Q A U A A I A C A A 6 U j l W h p p A h q U A A A D 2 A A A A E g A A A A A A A A A A A A A A A A A A A A A A Q 2 9 u Z m l n L 1 B h Y 2 t h Z 2 U u e G 1 s U E s B A i 0 A F A A C A A g A O l I 5 V g / K 6 a u k A A A A 6 Q A A A B M A A A A A A A A A A A A A A A A A 8 Q A A A F t D b 2 5 0 Z W 5 0 X 1 R 5 c G V z X S 5 4 b W x Q S w E C L Q A U A A I A C A A 6 U j l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B 3 t 6 H N 8 l k K g V 2 V r X d l y i w A A A A A C A A A A A A A D Z g A A w A A A A B A A A A D b z 8 a N F j n G 2 6 1 C x 3 o k d S r k A A A A A A S A A A C g A A A A E A A A A E 2 F u p h Q B I L t B v c w C v S N T 4 J Q A A A A + 2 M Q h w J k t z 9 V u q U 4 f P l D u i U G A / l I C r O l z f N f Q I E l 5 a x G s A 2 9 x u 9 r h 4 h V Q a e a q L u m D b Z X D Q I n + 2 n l + s T 0 C J f a v N j E + w o 0 Z i 7 j V Z u k a T i X p R A U A A A A m X X T r 2 3 E v H S t L / L j U 1 y q S C L Z d p s = < / D a t a M a s h u p > 
</file>

<file path=customXml/itemProps1.xml><?xml version="1.0" encoding="utf-8"?>
<ds:datastoreItem xmlns:ds="http://schemas.openxmlformats.org/officeDocument/2006/customXml" ds:itemID="{71D54028-BD96-48B0-867C-FFD848AEBC4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Městské obvody</vt:lpstr>
      <vt:lpstr>Městské obvody - zjednodušená</vt:lpstr>
      <vt:lpstr>Obce</vt:lpstr>
      <vt:lpstr>Obce - zjednodušená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Stachníková Hana</cp:lastModifiedBy>
  <cp:lastPrinted>2023-01-25T10:07:34Z</cp:lastPrinted>
  <dcterms:created xsi:type="dcterms:W3CDTF">1997-01-24T11:07:25Z</dcterms:created>
  <dcterms:modified xsi:type="dcterms:W3CDTF">2023-02-02T07:06:57Z</dcterms:modified>
</cp:coreProperties>
</file>