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90" yWindow="255" windowWidth="9420" windowHeight="4380" activeTab="2"/>
  </bookViews>
  <sheets>
    <sheet name="Městské obvody" sheetId="2" r:id="rId1"/>
    <sheet name="Městské obvody - zjednodušená" sheetId="1" r:id="rId2"/>
    <sheet name="Obce" sheetId="4" r:id="rId3"/>
    <sheet name="Obce - zjednodušená" sheetId="3" r:id="rId4"/>
    <sheet name="List1" sheetId="5" r:id="rId5"/>
  </sheets>
  <calcPr calcId="145621"/>
</workbook>
</file>

<file path=xl/calcChain.xml><?xml version="1.0" encoding="utf-8"?>
<calcChain xmlns="http://schemas.openxmlformats.org/spreadsheetml/2006/main">
  <c r="N29" i="2" l="1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6" i="2"/>
  <c r="M11" i="4" l="1"/>
  <c r="L10" i="4"/>
  <c r="N8" i="4"/>
  <c r="N12" i="4"/>
  <c r="N14" i="4"/>
  <c r="N7" i="4"/>
  <c r="M13" i="4"/>
  <c r="L13" i="4"/>
  <c r="L11" i="4"/>
  <c r="L15" i="4"/>
  <c r="M9" i="4"/>
  <c r="L9" i="4"/>
  <c r="M8" i="4"/>
  <c r="M10" i="4"/>
  <c r="M12" i="4"/>
  <c r="M14" i="4"/>
  <c r="M15" i="4"/>
  <c r="M16" i="4"/>
  <c r="M17" i="4"/>
  <c r="M18" i="4"/>
  <c r="M7" i="4"/>
  <c r="L7" i="4"/>
  <c r="L8" i="4"/>
  <c r="L12" i="4" l="1"/>
  <c r="L14" i="4"/>
  <c r="L16" i="4"/>
  <c r="L17" i="4"/>
  <c r="N17" i="4" s="1"/>
  <c r="L18" i="4"/>
  <c r="M7" i="2" l="1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6" i="2"/>
  <c r="G18" i="4" l="1"/>
  <c r="F18" i="4"/>
  <c r="N18" i="4" s="1"/>
  <c r="F17" i="4"/>
  <c r="G17" i="4"/>
  <c r="G16" i="4"/>
  <c r="F16" i="4"/>
  <c r="N16" i="4" s="1"/>
  <c r="G15" i="4"/>
  <c r="F15" i="4"/>
  <c r="N15" i="4" s="1"/>
  <c r="G14" i="4"/>
  <c r="F14" i="4"/>
  <c r="G13" i="4"/>
  <c r="F13" i="4"/>
  <c r="N13" i="4" s="1"/>
  <c r="G12" i="4"/>
  <c r="F12" i="4"/>
  <c r="G11" i="4"/>
  <c r="F11" i="4"/>
  <c r="N11" i="4" s="1"/>
  <c r="G10" i="4"/>
  <c r="F10" i="4"/>
  <c r="N10" i="4" s="1"/>
  <c r="G9" i="4"/>
  <c r="F9" i="4"/>
  <c r="N9" i="4" s="1"/>
  <c r="G8" i="4"/>
  <c r="F8" i="4"/>
  <c r="G7" i="4"/>
  <c r="F7" i="4"/>
  <c r="B13" i="1" l="1"/>
  <c r="G28" i="2" l="1"/>
  <c r="F28" i="2"/>
  <c r="G27" i="2"/>
  <c r="F27" i="2"/>
  <c r="G26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F11" i="2"/>
  <c r="G10" i="2"/>
  <c r="F10" i="2"/>
  <c r="G9" i="2"/>
  <c r="F9" i="2"/>
  <c r="G8" i="2"/>
  <c r="F8" i="2"/>
  <c r="G7" i="2"/>
  <c r="F7" i="2"/>
  <c r="G6" i="2"/>
  <c r="F6" i="2"/>
  <c r="D29" i="1" l="1"/>
  <c r="B6" i="1" l="1"/>
  <c r="F29" i="2"/>
  <c r="B6" i="3"/>
  <c r="B7" i="1"/>
  <c r="F6" i="3"/>
  <c r="F7" i="3"/>
  <c r="F8" i="3"/>
  <c r="F9" i="3"/>
  <c r="F10" i="3"/>
  <c r="F11" i="3"/>
  <c r="F12" i="3"/>
  <c r="F13" i="3"/>
  <c r="F14" i="3"/>
  <c r="F15" i="3"/>
  <c r="F16" i="3"/>
  <c r="F17" i="3"/>
  <c r="F19" i="4"/>
  <c r="L19" i="4"/>
  <c r="E29" i="1"/>
  <c r="E18" i="3"/>
  <c r="B7" i="3"/>
  <c r="B8" i="3"/>
  <c r="B9" i="3"/>
  <c r="B10" i="3"/>
  <c r="B11" i="3"/>
  <c r="B12" i="3"/>
  <c r="B13" i="3"/>
  <c r="B14" i="3"/>
  <c r="B15" i="3"/>
  <c r="B16" i="3"/>
  <c r="B17" i="3"/>
  <c r="D18" i="3"/>
  <c r="B8" i="1"/>
  <c r="B9" i="1"/>
  <c r="B10" i="1"/>
  <c r="B11" i="1"/>
  <c r="B12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C29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6" i="1"/>
  <c r="E29" i="2"/>
  <c r="G29" i="2"/>
  <c r="H29" i="2"/>
  <c r="I29" i="2"/>
  <c r="J29" i="2"/>
  <c r="K29" i="2"/>
  <c r="M19" i="4"/>
  <c r="K19" i="4"/>
  <c r="J19" i="4"/>
  <c r="I19" i="4"/>
  <c r="H19" i="4"/>
  <c r="G19" i="4"/>
  <c r="E19" i="4"/>
  <c r="D19" i="4"/>
  <c r="C19" i="4"/>
  <c r="B19" i="4"/>
  <c r="D29" i="2"/>
  <c r="C29" i="2"/>
  <c r="B29" i="2"/>
  <c r="C18" i="3"/>
  <c r="F18" i="3"/>
  <c r="N19" i="4" l="1"/>
  <c r="B29" i="1"/>
  <c r="F29" i="1"/>
  <c r="B18" i="3"/>
  <c r="M29" i="2"/>
</calcChain>
</file>

<file path=xl/sharedStrings.xml><?xml version="1.0" encoding="utf-8"?>
<sst xmlns="http://schemas.openxmlformats.org/spreadsheetml/2006/main" count="156" uniqueCount="116">
  <si>
    <t>POČET OBYVATEL PŘIHLÁŠENÝCH K POBYTU V OBCÍCH SPRÁVNÍHO</t>
  </si>
  <si>
    <t>občané</t>
  </si>
  <si>
    <t>celkem</t>
  </si>
  <si>
    <t xml:space="preserve"> OBCE</t>
  </si>
  <si>
    <t>mladší</t>
  </si>
  <si>
    <t>od</t>
  </si>
  <si>
    <t>cizinci</t>
  </si>
  <si>
    <t>15 let</t>
  </si>
  <si>
    <t>občanů</t>
  </si>
  <si>
    <t>obyvatel</t>
  </si>
  <si>
    <t xml:space="preserve"> Čavisov</t>
  </si>
  <si>
    <t xml:space="preserve"> Dolní Lhota</t>
  </si>
  <si>
    <t xml:space="preserve"> Horní Lhota</t>
  </si>
  <si>
    <t xml:space="preserve"> Klimkovice</t>
  </si>
  <si>
    <t xml:space="preserve"> Olbramice</t>
  </si>
  <si>
    <t xml:space="preserve"> Stará Ves nad Ondřejnicí</t>
  </si>
  <si>
    <t xml:space="preserve"> Šenov</t>
  </si>
  <si>
    <t xml:space="preserve"> Václavovice</t>
  </si>
  <si>
    <t xml:space="preserve"> Velká Polom</t>
  </si>
  <si>
    <t xml:space="preserve"> Vratimov </t>
  </si>
  <si>
    <t xml:space="preserve"> Vřesina</t>
  </si>
  <si>
    <t xml:space="preserve"> Zbyslavice</t>
  </si>
  <si>
    <t xml:space="preserve"> Celkem</t>
  </si>
  <si>
    <t xml:space="preserve"> Název městského obvodu Ostrava</t>
  </si>
  <si>
    <t>Občané ČR</t>
  </si>
  <si>
    <t>Muži 15+</t>
  </si>
  <si>
    <t>Ženy 15+</t>
  </si>
  <si>
    <t>Celkem</t>
  </si>
  <si>
    <t>Hošťálkovice</t>
  </si>
  <si>
    <t>Hrabová</t>
  </si>
  <si>
    <t>Krásné Pole</t>
  </si>
  <si>
    <t>Lhotka</t>
  </si>
  <si>
    <t>Mariánské Hory a Hulváky</t>
  </si>
  <si>
    <t>Martinov</t>
  </si>
  <si>
    <t>Michálkovice</t>
  </si>
  <si>
    <t>Moravská Ostrava a Přívoz</t>
  </si>
  <si>
    <t>Nová Bělá</t>
  </si>
  <si>
    <t>Nová Ves</t>
  </si>
  <si>
    <t>Ostrava-Jih</t>
  </si>
  <si>
    <t>Petřkovice</t>
  </si>
  <si>
    <t>Plesná</t>
  </si>
  <si>
    <t>Polanka nad Odrou</t>
  </si>
  <si>
    <t>Poruba</t>
  </si>
  <si>
    <t>Proskovice</t>
  </si>
  <si>
    <t>Pustkovec</t>
  </si>
  <si>
    <t>Radvanice a Bartovice</t>
  </si>
  <si>
    <t>Slezská Ostrava</t>
  </si>
  <si>
    <t>Stará Bělá</t>
  </si>
  <si>
    <t>Svinov</t>
  </si>
  <si>
    <t>Třebovice</t>
  </si>
  <si>
    <t>Vítkovice</t>
  </si>
  <si>
    <t>CELKEM OSTRAVA</t>
  </si>
  <si>
    <t>Vysvětlivky</t>
  </si>
  <si>
    <t>15+ … počet osob starších 15 let</t>
  </si>
  <si>
    <t>Čavisov</t>
  </si>
  <si>
    <t>Dolní Lhota</t>
  </si>
  <si>
    <t>Horní Lhota</t>
  </si>
  <si>
    <t>Klimkovice</t>
  </si>
  <si>
    <t>Olbramice</t>
  </si>
  <si>
    <t>Šenov</t>
  </si>
  <si>
    <t>Václavovice</t>
  </si>
  <si>
    <t>Velká Polom</t>
  </si>
  <si>
    <t>Vratimov</t>
  </si>
  <si>
    <t>Vřesina</t>
  </si>
  <si>
    <t>Zbyslavice</t>
  </si>
  <si>
    <t>CELKEM OBCE</t>
  </si>
  <si>
    <t>Cizinci (včetně EU i ne EU)</t>
  </si>
  <si>
    <t>Muži</t>
  </si>
  <si>
    <t>Ženy</t>
  </si>
  <si>
    <t>15+</t>
  </si>
  <si>
    <t xml:space="preserve">Obyvatel </t>
  </si>
  <si>
    <t>Název obce</t>
  </si>
  <si>
    <t>Obyvatel</t>
  </si>
  <si>
    <t>Ženy   15+</t>
  </si>
  <si>
    <t>Muži       15+</t>
  </si>
  <si>
    <t>Muži    15+</t>
  </si>
  <si>
    <t>POČET OBYVATEL PŘIHLÁŠENÝCH K POBYTU</t>
  </si>
  <si>
    <t xml:space="preserve"> Městské obvody</t>
  </si>
  <si>
    <t xml:space="preserve"> Hošťálkovice</t>
  </si>
  <si>
    <t xml:space="preserve"> Hrabová</t>
  </si>
  <si>
    <t xml:space="preserve"> Krásné Pole</t>
  </si>
  <si>
    <t xml:space="preserve"> Lhotka</t>
  </si>
  <si>
    <t xml:space="preserve"> Mariánské Hory a Hulváky</t>
  </si>
  <si>
    <t xml:space="preserve"> Martinov</t>
  </si>
  <si>
    <t xml:space="preserve"> Michálkovice</t>
  </si>
  <si>
    <t xml:space="preserve"> Moravská Ostrava a Přívoz</t>
  </si>
  <si>
    <t xml:space="preserve"> Nová Bělá</t>
  </si>
  <si>
    <t xml:space="preserve"> Nová Ves</t>
  </si>
  <si>
    <t xml:space="preserve"> Ostrava-Jih </t>
  </si>
  <si>
    <t xml:space="preserve"> Petřkovice</t>
  </si>
  <si>
    <t xml:space="preserve"> Plesná</t>
  </si>
  <si>
    <t xml:space="preserve"> Polanka nad Odrou</t>
  </si>
  <si>
    <t xml:space="preserve"> Poruba</t>
  </si>
  <si>
    <t xml:space="preserve"> Proskovice</t>
  </si>
  <si>
    <t xml:space="preserve"> Pustkovec</t>
  </si>
  <si>
    <t xml:space="preserve"> Radvanice a Bartovice</t>
  </si>
  <si>
    <t xml:space="preserve"> Slezská Ostrava</t>
  </si>
  <si>
    <t xml:space="preserve"> Stará Bělá</t>
  </si>
  <si>
    <t xml:space="preserve"> Svinov</t>
  </si>
  <si>
    <t xml:space="preserve"> Třebovice</t>
  </si>
  <si>
    <t xml:space="preserve"> Vítkovice</t>
  </si>
  <si>
    <t>Stará Ves nad Ondřejnicí</t>
  </si>
  <si>
    <t xml:space="preserve">        POČET OBYVATEL, KTEŘÍ SE PŘIHLÁSILI K TRVALÉMU POBYTU NEBO MAJÍ PODLE  ZVLÁŠTNÍCH PRÁVNÍCH PŘEDPISŮ </t>
  </si>
  <si>
    <t xml:space="preserve">      POČET OBYVATEL, KTEŘÍ SE PŘIHLÁSILI K TRVALÉMU POBYTU NEBO MAJÍ PODLE  ZVLÁŠTNÍCH PRÁVNÍCH PŘEDPISŮ </t>
  </si>
  <si>
    <t xml:space="preserve"> </t>
  </si>
  <si>
    <t>Cizinci</t>
  </si>
  <si>
    <t xml:space="preserve">        POVOLEN POBYT V ÚZEMNÍM OBVODU STATUTÁRNÍHO MĚSTA OSTRAVY KE DNI 01.01.2015</t>
  </si>
  <si>
    <t xml:space="preserve"> NA ÚZEMÍ STATUTÁRNÍHO MĚSTA OSTRAVY KE DNI 01.01.2015</t>
  </si>
  <si>
    <t xml:space="preserve">      POVOLEN POBYT V OBCÍCH SPRÁVNÍHO OBVODU STATUTÁRNÍHO MĚSTA OSTRAVY KE DNI 01.01.2015</t>
  </si>
  <si>
    <t>OBVODU  STATUTÁRNÍHO MĚSTA OSTRAVY KE DNI 01.01.2015</t>
  </si>
  <si>
    <t>Muži do 15</t>
  </si>
  <si>
    <t>Ženy  do 15</t>
  </si>
  <si>
    <t>do 15</t>
  </si>
  <si>
    <t>Celkem 15+</t>
  </si>
  <si>
    <t>Ženy do 15</t>
  </si>
  <si>
    <t xml:space="preserve">Celkem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</si>
</sst>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3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 CE"/>
      <family val="2"/>
      <charset val="238"/>
    </font>
    <font>
      <sz val="8"/>
      <name val="Arial CE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u/>
      <sz val="8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sz val="11"/>
      <name val="Arial"/>
      <family val="2"/>
      <charset val="238"/>
    </font>
    <font>
      <b/>
      <sz val="11"/>
      <name val="Arial CE"/>
      <charset val="238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10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" fillId="0" borderId="0"/>
  </cellStyleXfs>
  <cellXfs count="196">
    <xf numFmtId="0" fontId="0" fillId="0" borderId="0" xfId="0"/>
    <xf numFmtId="0" fontId="8" fillId="0" borderId="0" xfId="0" applyFont="1"/>
    <xf numFmtId="0" fontId="8" fillId="0" borderId="0" xfId="0" applyFont="1" applyAlignment="1">
      <alignment wrapText="1"/>
    </xf>
    <xf numFmtId="3" fontId="0" fillId="0" borderId="0" xfId="0" applyNumberFormat="1"/>
    <xf numFmtId="0" fontId="11" fillId="0" borderId="0" xfId="0" applyFont="1"/>
    <xf numFmtId="0" fontId="8" fillId="0" borderId="0" xfId="0" applyFont="1" applyFill="1" applyBorder="1"/>
    <xf numFmtId="0" fontId="7" fillId="0" borderId="0" xfId="0" applyFont="1" applyAlignment="1"/>
    <xf numFmtId="0" fontId="0" fillId="0" borderId="0" xfId="0" applyAlignment="1"/>
    <xf numFmtId="0" fontId="0" fillId="0" borderId="0" xfId="0" applyAlignment="1">
      <alignment horizontal="right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/>
    <xf numFmtId="0" fontId="6" fillId="3" borderId="10" xfId="0" applyFont="1" applyFill="1" applyBorder="1"/>
    <xf numFmtId="0" fontId="4" fillId="3" borderId="11" xfId="0" applyFont="1" applyFill="1" applyBorder="1" applyAlignment="1">
      <alignment wrapText="1"/>
    </xf>
    <xf numFmtId="0" fontId="4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4" fillId="2" borderId="18" xfId="0" applyFont="1" applyFill="1" applyBorder="1"/>
    <xf numFmtId="0" fontId="4" fillId="4" borderId="19" xfId="0" applyFont="1" applyFill="1" applyBorder="1"/>
    <xf numFmtId="0" fontId="4" fillId="2" borderId="20" xfId="0" applyFont="1" applyFill="1" applyBorder="1"/>
    <xf numFmtId="0" fontId="4" fillId="4" borderId="21" xfId="0" applyFont="1" applyFill="1" applyBorder="1" applyAlignment="1">
      <alignment horizontal="center"/>
    </xf>
    <xf numFmtId="0" fontId="4" fillId="2" borderId="18" xfId="0" applyFont="1" applyFill="1" applyBorder="1" applyAlignment="1">
      <alignment wrapText="1"/>
    </xf>
    <xf numFmtId="0" fontId="14" fillId="5" borderId="12" xfId="0" applyFont="1" applyFill="1" applyBorder="1"/>
    <xf numFmtId="3" fontId="15" fillId="5" borderId="22" xfId="0" applyNumberFormat="1" applyFont="1" applyFill="1" applyBorder="1"/>
    <xf numFmtId="3" fontId="15" fillId="5" borderId="23" xfId="0" applyNumberFormat="1" applyFont="1" applyFill="1" applyBorder="1"/>
    <xf numFmtId="3" fontId="15" fillId="5" borderId="24" xfId="0" applyNumberFormat="1" applyFont="1" applyFill="1" applyBorder="1"/>
    <xf numFmtId="3" fontId="15" fillId="5" borderId="25" xfId="0" applyNumberFormat="1" applyFont="1" applyFill="1" applyBorder="1"/>
    <xf numFmtId="3" fontId="15" fillId="5" borderId="26" xfId="0" applyNumberFormat="1" applyFont="1" applyFill="1" applyBorder="1"/>
    <xf numFmtId="0" fontId="4" fillId="2" borderId="18" xfId="0" applyFont="1" applyFill="1" applyBorder="1" applyAlignment="1">
      <alignment horizontal="justify" wrapText="1"/>
    </xf>
    <xf numFmtId="0" fontId="4" fillId="2" borderId="28" xfId="0" applyFont="1" applyFill="1" applyBorder="1" applyAlignment="1">
      <alignment horizontal="justify" wrapText="1"/>
    </xf>
    <xf numFmtId="0" fontId="4" fillId="2" borderId="28" xfId="0" applyFont="1" applyFill="1" applyBorder="1" applyAlignment="1">
      <alignment wrapText="1"/>
    </xf>
    <xf numFmtId="3" fontId="3" fillId="4" borderId="29" xfId="0" applyNumberFormat="1" applyFont="1" applyFill="1" applyBorder="1" applyAlignment="1">
      <alignment horizontal="right"/>
    </xf>
    <xf numFmtId="3" fontId="3" fillId="4" borderId="30" xfId="0" applyNumberFormat="1" applyFont="1" applyFill="1" applyBorder="1" applyAlignment="1">
      <alignment horizontal="right"/>
    </xf>
    <xf numFmtId="3" fontId="3" fillId="4" borderId="31" xfId="0" applyNumberFormat="1" applyFont="1" applyFill="1" applyBorder="1" applyAlignment="1">
      <alignment horizontal="right"/>
    </xf>
    <xf numFmtId="0" fontId="14" fillId="0" borderId="0" xfId="0" applyFont="1"/>
    <xf numFmtId="3" fontId="15" fillId="5" borderId="32" xfId="0" applyNumberFormat="1" applyFont="1" applyFill="1" applyBorder="1"/>
    <xf numFmtId="3" fontId="15" fillId="5" borderId="33" xfId="0" applyNumberFormat="1" applyFont="1" applyFill="1" applyBorder="1"/>
    <xf numFmtId="0" fontId="4" fillId="5" borderId="27" xfId="0" applyFont="1" applyFill="1" applyBorder="1" applyAlignment="1">
      <alignment wrapText="1"/>
    </xf>
    <xf numFmtId="0" fontId="12" fillId="5" borderId="27" xfId="0" applyFont="1" applyFill="1" applyBorder="1"/>
    <xf numFmtId="0" fontId="4" fillId="2" borderId="3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5" xfId="0" applyFont="1" applyFill="1" applyBorder="1"/>
    <xf numFmtId="0" fontId="5" fillId="3" borderId="36" xfId="0" applyFont="1" applyFill="1" applyBorder="1" applyAlignment="1">
      <alignment horizontal="center"/>
    </xf>
    <xf numFmtId="0" fontId="17" fillId="4" borderId="37" xfId="0" applyFont="1" applyFill="1" applyBorder="1" applyAlignment="1">
      <alignment wrapText="1"/>
    </xf>
    <xf numFmtId="3" fontId="3" fillId="4" borderId="22" xfId="0" applyNumberFormat="1" applyFont="1" applyFill="1" applyBorder="1"/>
    <xf numFmtId="3" fontId="3" fillId="4" borderId="32" xfId="0" applyNumberFormat="1" applyFont="1" applyFill="1" applyBorder="1"/>
    <xf numFmtId="3" fontId="3" fillId="4" borderId="33" xfId="0" applyNumberFormat="1" applyFont="1" applyFill="1" applyBorder="1" applyAlignment="1">
      <alignment horizontal="right"/>
    </xf>
    <xf numFmtId="3" fontId="3" fillId="4" borderId="38" xfId="0" applyNumberFormat="1" applyFont="1" applyFill="1" applyBorder="1" applyAlignment="1">
      <alignment horizontal="right"/>
    </xf>
    <xf numFmtId="0" fontId="19" fillId="4" borderId="39" xfId="0" applyFont="1" applyFill="1" applyBorder="1" applyAlignment="1">
      <alignment horizontal="center"/>
    </xf>
    <xf numFmtId="0" fontId="19" fillId="4" borderId="21" xfId="0" applyFont="1" applyFill="1" applyBorder="1" applyAlignment="1">
      <alignment horizontal="center"/>
    </xf>
    <xf numFmtId="0" fontId="0" fillId="0" borderId="0" xfId="0" applyBorder="1"/>
    <xf numFmtId="0" fontId="9" fillId="4" borderId="46" xfId="0" applyFont="1" applyFill="1" applyBorder="1"/>
    <xf numFmtId="0" fontId="9" fillId="4" borderId="47" xfId="0" applyFont="1" applyFill="1" applyBorder="1"/>
    <xf numFmtId="0" fontId="9" fillId="4" borderId="48" xfId="0" applyFont="1" applyFill="1" applyBorder="1"/>
    <xf numFmtId="3" fontId="19" fillId="4" borderId="49" xfId="0" applyNumberFormat="1" applyFont="1" applyFill="1" applyBorder="1"/>
    <xf numFmtId="0" fontId="8" fillId="4" borderId="52" xfId="0" applyFont="1" applyFill="1" applyBorder="1" applyAlignment="1">
      <alignment horizontal="center" wrapText="1"/>
    </xf>
    <xf numFmtId="0" fontId="8" fillId="4" borderId="52" xfId="0" applyFont="1" applyFill="1" applyBorder="1" applyAlignment="1">
      <alignment horizontal="center"/>
    </xf>
    <xf numFmtId="0" fontId="8" fillId="6" borderId="52" xfId="0" applyFont="1" applyFill="1" applyBorder="1" applyAlignment="1">
      <alignment horizontal="center"/>
    </xf>
    <xf numFmtId="0" fontId="8" fillId="4" borderId="53" xfId="0" applyFont="1" applyFill="1" applyBorder="1" applyAlignment="1">
      <alignment horizontal="center"/>
    </xf>
    <xf numFmtId="0" fontId="8" fillId="4" borderId="54" xfId="0" applyFont="1" applyFill="1" applyBorder="1" applyAlignment="1">
      <alignment horizontal="center"/>
    </xf>
    <xf numFmtId="0" fontId="8" fillId="4" borderId="55" xfId="0" applyFont="1" applyFill="1" applyBorder="1" applyAlignment="1">
      <alignment horizontal="center"/>
    </xf>
    <xf numFmtId="0" fontId="0" fillId="0" borderId="57" xfId="0" applyBorder="1"/>
    <xf numFmtId="0" fontId="0" fillId="0" borderId="59" xfId="0" applyBorder="1"/>
    <xf numFmtId="0" fontId="0" fillId="0" borderId="52" xfId="0" applyBorder="1"/>
    <xf numFmtId="0" fontId="0" fillId="0" borderId="56" xfId="0" applyBorder="1"/>
    <xf numFmtId="0" fontId="18" fillId="0" borderId="60" xfId="0" applyFont="1" applyBorder="1"/>
    <xf numFmtId="0" fontId="18" fillId="0" borderId="61" xfId="0" applyFont="1" applyBorder="1"/>
    <xf numFmtId="0" fontId="18" fillId="6" borderId="61" xfId="0" applyFont="1" applyFill="1" applyBorder="1"/>
    <xf numFmtId="0" fontId="18" fillId="0" borderId="63" xfId="0" applyFont="1" applyBorder="1"/>
    <xf numFmtId="0" fontId="18" fillId="0" borderId="64" xfId="0" applyFont="1" applyBorder="1"/>
    <xf numFmtId="0" fontId="18" fillId="0" borderId="65" xfId="0" applyFont="1" applyBorder="1"/>
    <xf numFmtId="0" fontId="18" fillId="0" borderId="57" xfId="0" applyFont="1" applyBorder="1"/>
    <xf numFmtId="0" fontId="18" fillId="6" borderId="57" xfId="0" applyFont="1" applyFill="1" applyBorder="1"/>
    <xf numFmtId="0" fontId="18" fillId="0" borderId="66" xfId="0" applyFont="1" applyBorder="1"/>
    <xf numFmtId="0" fontId="18" fillId="0" borderId="59" xfId="0" applyFont="1" applyBorder="1"/>
    <xf numFmtId="0" fontId="18" fillId="0" borderId="54" xfId="0" applyFont="1" applyBorder="1"/>
    <xf numFmtId="0" fontId="18" fillId="0" borderId="52" xfId="0" applyFont="1" applyBorder="1"/>
    <xf numFmtId="0" fontId="18" fillId="6" borderId="52" xfId="0" applyFont="1" applyFill="1" applyBorder="1"/>
    <xf numFmtId="0" fontId="18" fillId="0" borderId="55" xfId="0" applyFont="1" applyBorder="1"/>
    <xf numFmtId="0" fontId="18" fillId="0" borderId="56" xfId="0" applyFont="1" applyBorder="1"/>
    <xf numFmtId="3" fontId="21" fillId="0" borderId="60" xfId="1" applyNumberFormat="1" applyFont="1" applyBorder="1"/>
    <xf numFmtId="0" fontId="21" fillId="0" borderId="62" xfId="0" applyFont="1" applyBorder="1"/>
    <xf numFmtId="0" fontId="21" fillId="7" borderId="61" xfId="0" applyFont="1" applyFill="1" applyBorder="1"/>
    <xf numFmtId="3" fontId="21" fillId="0" borderId="65" xfId="1" applyNumberFormat="1" applyFont="1" applyBorder="1"/>
    <xf numFmtId="0" fontId="21" fillId="0" borderId="58" xfId="0" applyFont="1" applyBorder="1"/>
    <xf numFmtId="0" fontId="21" fillId="7" borderId="57" xfId="0" applyFont="1" applyFill="1" applyBorder="1"/>
    <xf numFmtId="3" fontId="21" fillId="0" borderId="67" xfId="1" applyNumberFormat="1" applyFont="1" applyBorder="1"/>
    <xf numFmtId="0" fontId="21" fillId="0" borderId="53" xfId="0" applyFont="1" applyBorder="1"/>
    <xf numFmtId="0" fontId="21" fillId="7" borderId="52" xfId="0" applyFont="1" applyFill="1" applyBorder="1"/>
    <xf numFmtId="0" fontId="8" fillId="8" borderId="68" xfId="0" applyFont="1" applyFill="1" applyBorder="1" applyAlignment="1">
      <alignment horizontal="center" vertical="center"/>
    </xf>
    <xf numFmtId="0" fontId="13" fillId="8" borderId="69" xfId="0" applyFont="1" applyFill="1" applyBorder="1"/>
    <xf numFmtId="0" fontId="13" fillId="8" borderId="11" xfId="0" applyFont="1" applyFill="1" applyBorder="1"/>
    <xf numFmtId="0" fontId="8" fillId="8" borderId="73" xfId="0" applyFont="1" applyFill="1" applyBorder="1" applyAlignment="1">
      <alignment horizontal="center" vertical="center"/>
    </xf>
    <xf numFmtId="0" fontId="8" fillId="8" borderId="68" xfId="0" applyFont="1" applyFill="1" applyBorder="1" applyAlignment="1">
      <alignment horizontal="center" vertical="center" wrapText="1"/>
    </xf>
    <xf numFmtId="0" fontId="8" fillId="8" borderId="75" xfId="0" applyFont="1" applyFill="1" applyBorder="1" applyAlignment="1">
      <alignment horizontal="center" vertical="center"/>
    </xf>
    <xf numFmtId="0" fontId="0" fillId="8" borderId="57" xfId="0" applyFill="1" applyBorder="1"/>
    <xf numFmtId="0" fontId="0" fillId="0" borderId="77" xfId="0" applyBorder="1"/>
    <xf numFmtId="0" fontId="0" fillId="8" borderId="52" xfId="0" applyFill="1" applyBorder="1"/>
    <xf numFmtId="0" fontId="0" fillId="0" borderId="78" xfId="0" applyBorder="1"/>
    <xf numFmtId="3" fontId="15" fillId="5" borderId="37" xfId="0" applyNumberFormat="1" applyFont="1" applyFill="1" applyBorder="1"/>
    <xf numFmtId="0" fontId="0" fillId="0" borderId="79" xfId="0" applyBorder="1"/>
    <xf numFmtId="0" fontId="0" fillId="8" borderId="79" xfId="0" applyFill="1" applyBorder="1"/>
    <xf numFmtId="0" fontId="0" fillId="0" borderId="80" xfId="0" applyBorder="1"/>
    <xf numFmtId="0" fontId="8" fillId="8" borderId="81" xfId="0" applyFont="1" applyFill="1" applyBorder="1" applyAlignment="1">
      <alignment horizontal="center" vertical="center"/>
    </xf>
    <xf numFmtId="0" fontId="13" fillId="8" borderId="82" xfId="0" applyFont="1" applyFill="1" applyBorder="1"/>
    <xf numFmtId="0" fontId="5" fillId="5" borderId="43" xfId="0" applyFont="1" applyFill="1" applyBorder="1" applyAlignment="1">
      <alignment horizontal="center"/>
    </xf>
    <xf numFmtId="0" fontId="5" fillId="5" borderId="45" xfId="0" applyFont="1" applyFill="1" applyBorder="1"/>
    <xf numFmtId="0" fontId="5" fillId="5" borderId="83" xfId="0" applyFont="1" applyFill="1" applyBorder="1" applyAlignment="1">
      <alignment horizontal="center"/>
    </xf>
    <xf numFmtId="0" fontId="5" fillId="3" borderId="43" xfId="0" applyFont="1" applyFill="1" applyBorder="1" applyAlignment="1">
      <alignment horizontal="center"/>
    </xf>
    <xf numFmtId="0" fontId="5" fillId="3" borderId="45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83" xfId="0" applyFont="1" applyFill="1" applyBorder="1"/>
    <xf numFmtId="0" fontId="4" fillId="3" borderId="69" xfId="0" applyFont="1" applyFill="1" applyBorder="1" applyAlignment="1">
      <alignment wrapText="1"/>
    </xf>
    <xf numFmtId="0" fontId="4" fillId="3" borderId="82" xfId="0" applyFont="1" applyFill="1" applyBorder="1" applyAlignment="1">
      <alignment wrapText="1"/>
    </xf>
    <xf numFmtId="3" fontId="21" fillId="0" borderId="76" xfId="0" applyNumberFormat="1" applyFont="1" applyBorder="1"/>
    <xf numFmtId="0" fontId="21" fillId="0" borderId="79" xfId="0" applyFont="1" applyBorder="1"/>
    <xf numFmtId="0" fontId="21" fillId="7" borderId="79" xfId="0" applyFont="1" applyFill="1" applyBorder="1"/>
    <xf numFmtId="0" fontId="21" fillId="7" borderId="80" xfId="0" applyFont="1" applyFill="1" applyBorder="1"/>
    <xf numFmtId="3" fontId="21" fillId="0" borderId="59" xfId="0" applyNumberFormat="1" applyFont="1" applyBorder="1"/>
    <xf numFmtId="0" fontId="21" fillId="0" borderId="57" xfId="0" applyFont="1" applyBorder="1"/>
    <xf numFmtId="0" fontId="21" fillId="7" borderId="77" xfId="0" applyFont="1" applyFill="1" applyBorder="1"/>
    <xf numFmtId="3" fontId="21" fillId="0" borderId="56" xfId="0" applyNumberFormat="1" applyFont="1" applyBorder="1"/>
    <xf numFmtId="0" fontId="21" fillId="0" borderId="52" xfId="0" applyFont="1" applyBorder="1"/>
    <xf numFmtId="0" fontId="21" fillId="7" borderId="78" xfId="0" applyFont="1" applyFill="1" applyBorder="1"/>
    <xf numFmtId="3" fontId="3" fillId="5" borderId="49" xfId="0" applyNumberFormat="1" applyFont="1" applyFill="1" applyBorder="1" applyAlignment="1">
      <alignment horizontal="right"/>
    </xf>
    <xf numFmtId="3" fontId="3" fillId="5" borderId="50" xfId="0" applyNumberFormat="1" applyFont="1" applyFill="1" applyBorder="1" applyAlignment="1">
      <alignment horizontal="right"/>
    </xf>
    <xf numFmtId="3" fontId="3" fillId="5" borderId="51" xfId="0" applyNumberFormat="1" applyFont="1" applyFill="1" applyBorder="1" applyAlignment="1">
      <alignment horizontal="right"/>
    </xf>
    <xf numFmtId="3" fontId="3" fillId="5" borderId="84" xfId="0" applyNumberFormat="1" applyFont="1" applyFill="1" applyBorder="1"/>
    <xf numFmtId="3" fontId="3" fillId="5" borderId="32" xfId="0" applyNumberFormat="1" applyFont="1" applyFill="1" applyBorder="1"/>
    <xf numFmtId="3" fontId="3" fillId="5" borderId="22" xfId="0" applyNumberFormat="1" applyFont="1" applyFill="1" applyBorder="1"/>
    <xf numFmtId="3" fontId="22" fillId="5" borderId="23" xfId="0" applyNumberFormat="1" applyFont="1" applyFill="1" applyBorder="1"/>
    <xf numFmtId="3" fontId="3" fillId="5" borderId="27" xfId="0" applyNumberFormat="1" applyFont="1" applyFill="1" applyBorder="1" applyAlignment="1">
      <alignment horizontal="right"/>
    </xf>
    <xf numFmtId="0" fontId="0" fillId="0" borderId="88" xfId="0" applyBorder="1"/>
    <xf numFmtId="0" fontId="0" fillId="0" borderId="89" xfId="0" applyBorder="1"/>
    <xf numFmtId="0" fontId="0" fillId="0" borderId="90" xfId="0" applyBorder="1"/>
    <xf numFmtId="3" fontId="18" fillId="0" borderId="57" xfId="0" applyNumberFormat="1" applyFont="1" applyBorder="1"/>
    <xf numFmtId="3" fontId="18" fillId="0" borderId="59" xfId="0" applyNumberFormat="1" applyFont="1" applyBorder="1"/>
    <xf numFmtId="0" fontId="8" fillId="4" borderId="56" xfId="0" applyFont="1" applyFill="1" applyBorder="1" applyAlignment="1">
      <alignment horizontal="center" wrapText="1"/>
    </xf>
    <xf numFmtId="0" fontId="8" fillId="6" borderId="52" xfId="0" applyFont="1" applyFill="1" applyBorder="1" applyAlignment="1">
      <alignment horizontal="center" wrapText="1"/>
    </xf>
    <xf numFmtId="0" fontId="8" fillId="8" borderId="74" xfId="0" applyFont="1" applyFill="1" applyBorder="1" applyAlignment="1">
      <alignment horizontal="center" vertical="center" wrapText="1"/>
    </xf>
    <xf numFmtId="3" fontId="1" fillId="0" borderId="57" xfId="2" applyNumberFormat="1" applyBorder="1"/>
    <xf numFmtId="3" fontId="1" fillId="0" borderId="57" xfId="2" applyNumberFormat="1" applyBorder="1"/>
    <xf numFmtId="3" fontId="23" fillId="8" borderId="57" xfId="2" applyNumberFormat="1" applyFont="1" applyFill="1" applyBorder="1"/>
    <xf numFmtId="3" fontId="1" fillId="0" borderId="57" xfId="2" applyNumberFormat="1" applyBorder="1"/>
    <xf numFmtId="3" fontId="1" fillId="0" borderId="57" xfId="2" applyNumberFormat="1" applyBorder="1"/>
    <xf numFmtId="3" fontId="1" fillId="0" borderId="57" xfId="2" applyNumberFormat="1" applyBorder="1"/>
    <xf numFmtId="3" fontId="1" fillId="0" borderId="58" xfId="2" applyNumberFormat="1" applyBorder="1"/>
    <xf numFmtId="0" fontId="14" fillId="5" borderId="9" xfId="0" applyFont="1" applyFill="1" applyBorder="1" applyAlignment="1">
      <alignment horizontal="center" vertical="center"/>
    </xf>
    <xf numFmtId="3" fontId="1" fillId="9" borderId="91" xfId="2" applyNumberFormat="1" applyFill="1" applyBorder="1"/>
    <xf numFmtId="0" fontId="8" fillId="4" borderId="40" xfId="0" applyFont="1" applyFill="1" applyBorder="1" applyAlignment="1">
      <alignment horizontal="center" wrapText="1"/>
    </xf>
    <xf numFmtId="0" fontId="7" fillId="0" borderId="0" xfId="0" applyFont="1" applyAlignment="1"/>
    <xf numFmtId="0" fontId="8" fillId="0" borderId="0" xfId="0" applyFont="1" applyAlignment="1">
      <alignment wrapText="1"/>
    </xf>
    <xf numFmtId="0" fontId="9" fillId="4" borderId="42" xfId="0" applyFont="1" applyFill="1" applyBorder="1" applyAlignment="1">
      <alignment horizontal="center" vertical="center" wrapText="1"/>
    </xf>
    <xf numFmtId="0" fontId="9" fillId="4" borderId="87" xfId="0" applyFont="1" applyFill="1" applyBorder="1" applyAlignment="1">
      <alignment horizontal="center" vertical="center" wrapText="1"/>
    </xf>
    <xf numFmtId="0" fontId="8" fillId="4" borderId="85" xfId="0" applyFont="1" applyFill="1" applyBorder="1" applyAlignment="1">
      <alignment horizontal="center" wrapText="1"/>
    </xf>
    <xf numFmtId="0" fontId="8" fillId="4" borderId="41" xfId="0" applyFont="1" applyFill="1" applyBorder="1" applyAlignment="1">
      <alignment horizontal="center" wrapText="1"/>
    </xf>
    <xf numFmtId="0" fontId="8" fillId="4" borderId="86" xfId="0" applyFont="1" applyFill="1" applyBorder="1" applyAlignment="1">
      <alignment horizontal="center" wrapText="1"/>
    </xf>
    <xf numFmtId="0" fontId="5" fillId="0" borderId="42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0" fontId="8" fillId="8" borderId="71" xfId="0" applyFont="1" applyFill="1" applyBorder="1" applyAlignment="1">
      <alignment horizontal="center" wrapText="1"/>
    </xf>
    <xf numFmtId="0" fontId="2" fillId="8" borderId="12" xfId="0" applyFont="1" applyFill="1" applyBorder="1" applyAlignment="1"/>
    <xf numFmtId="0" fontId="8" fillId="8" borderId="10" xfId="0" applyFont="1" applyFill="1" applyBorder="1" applyAlignment="1"/>
    <xf numFmtId="0" fontId="8" fillId="8" borderId="70" xfId="0" applyFont="1" applyFill="1" applyBorder="1" applyAlignment="1">
      <alignment horizontal="center" wrapText="1"/>
    </xf>
    <xf numFmtId="0" fontId="8" fillId="8" borderId="72" xfId="0" applyFont="1" applyFill="1" applyBorder="1" applyAlignment="1">
      <alignment horizontal="center" wrapText="1"/>
    </xf>
    <xf numFmtId="0" fontId="3" fillId="0" borderId="42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8" fillId="6" borderId="92" xfId="0" applyFont="1" applyFill="1" applyBorder="1"/>
    <xf numFmtId="0" fontId="18" fillId="0" borderId="93" xfId="0" applyFont="1" applyBorder="1"/>
    <xf numFmtId="3" fontId="19" fillId="4" borderId="45" xfId="0" applyNumberFormat="1" applyFont="1" applyFill="1" applyBorder="1"/>
    <xf numFmtId="0" fontId="10" fillId="4" borderId="94" xfId="0" applyFont="1" applyFill="1" applyBorder="1" applyAlignment="1">
      <alignment horizontal="left" vertical="center"/>
    </xf>
    <xf numFmtId="3" fontId="20" fillId="4" borderId="95" xfId="0" applyNumberFormat="1" applyFont="1" applyFill="1" applyBorder="1" applyAlignment="1">
      <alignment horizontal="right" vertical="center"/>
    </xf>
    <xf numFmtId="3" fontId="20" fillId="4" borderId="96" xfId="0" applyNumberFormat="1" applyFont="1" applyFill="1" applyBorder="1" applyAlignment="1">
      <alignment horizontal="right" vertical="center"/>
    </xf>
    <xf numFmtId="3" fontId="20" fillId="4" borderId="97" xfId="0" applyNumberFormat="1" applyFont="1" applyFill="1" applyBorder="1" applyAlignment="1">
      <alignment horizontal="right" vertical="center"/>
    </xf>
    <xf numFmtId="3" fontId="20" fillId="4" borderId="98" xfId="0" applyNumberFormat="1" applyFont="1" applyFill="1" applyBorder="1" applyAlignment="1">
      <alignment horizontal="right" vertical="center"/>
    </xf>
    <xf numFmtId="0" fontId="19" fillId="6" borderId="96" xfId="0" applyFont="1" applyFill="1" applyBorder="1"/>
    <xf numFmtId="3" fontId="20" fillId="4" borderId="99" xfId="0" applyNumberFormat="1" applyFont="1" applyFill="1" applyBorder="1" applyAlignment="1">
      <alignment horizontal="right" vertical="center"/>
    </xf>
    <xf numFmtId="3" fontId="19" fillId="4" borderId="97" xfId="0" applyNumberFormat="1" applyFont="1" applyFill="1" applyBorder="1"/>
  </cellXfs>
  <cellStyles count="3">
    <cellStyle name="Normální" xfId="0" builtinId="0"/>
    <cellStyle name="Normální 2" xfId="2"/>
    <cellStyle name="normální_Lis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workbookViewId="0">
      <selection activeCell="N29" sqref="N29"/>
    </sheetView>
  </sheetViews>
  <sheetFormatPr defaultRowHeight="12.75" x14ac:dyDescent="0.2"/>
  <cols>
    <col min="1" max="1" width="21" customWidth="1"/>
    <col min="2" max="2" width="7" customWidth="1"/>
    <col min="3" max="3" width="6.7109375" customWidth="1"/>
    <col min="4" max="4" width="6.42578125" customWidth="1"/>
    <col min="5" max="5" width="6.7109375" customWidth="1"/>
    <col min="6" max="6" width="6.85546875" customWidth="1"/>
    <col min="7" max="7" width="6.5703125" customWidth="1"/>
    <col min="8" max="9" width="5.42578125" customWidth="1"/>
    <col min="10" max="11" width="5.28515625" customWidth="1"/>
    <col min="12" max="12" width="6.28515625" customWidth="1"/>
    <col min="13" max="13" width="5.28515625" customWidth="1"/>
    <col min="14" max="14" width="8.42578125" customWidth="1"/>
  </cols>
  <sheetData>
    <row r="1" spans="1:16" ht="15" x14ac:dyDescent="0.25">
      <c r="A1" s="6" t="s">
        <v>102</v>
      </c>
      <c r="B1" s="6"/>
      <c r="C1" s="6"/>
      <c r="D1" s="6"/>
      <c r="E1" s="6"/>
      <c r="F1" s="6"/>
      <c r="G1" s="6"/>
      <c r="H1" s="6"/>
      <c r="I1" s="6"/>
      <c r="J1" s="7"/>
      <c r="K1" s="7"/>
      <c r="L1" s="7"/>
      <c r="M1" s="7"/>
      <c r="N1" s="7"/>
    </row>
    <row r="2" spans="1:16" ht="15" x14ac:dyDescent="0.25">
      <c r="A2" s="161" t="s">
        <v>106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</row>
    <row r="3" spans="1:16" ht="13.5" thickBot="1" x14ac:dyDescent="0.25">
      <c r="A3" s="1"/>
      <c r="B3" s="1"/>
      <c r="C3" s="1"/>
      <c r="D3" s="2"/>
      <c r="E3" s="2"/>
      <c r="F3" s="1"/>
      <c r="G3" s="1"/>
      <c r="H3" s="1"/>
    </row>
    <row r="4" spans="1:16" ht="14.25" customHeight="1" thickTop="1" x14ac:dyDescent="0.2">
      <c r="A4" s="163" t="s">
        <v>23</v>
      </c>
      <c r="B4" s="165" t="s">
        <v>24</v>
      </c>
      <c r="C4" s="166"/>
      <c r="D4" s="166"/>
      <c r="E4" s="166"/>
      <c r="F4" s="166"/>
      <c r="G4" s="167"/>
      <c r="H4" s="160" t="s">
        <v>66</v>
      </c>
      <c r="I4" s="160"/>
      <c r="J4" s="160"/>
      <c r="K4" s="160"/>
      <c r="L4" s="160"/>
      <c r="M4" s="160"/>
      <c r="N4" s="59" t="s">
        <v>72</v>
      </c>
    </row>
    <row r="5" spans="1:16" ht="23.25" thickBot="1" x14ac:dyDescent="0.25">
      <c r="A5" s="164"/>
      <c r="B5" s="70" t="s">
        <v>67</v>
      </c>
      <c r="C5" s="66" t="s">
        <v>74</v>
      </c>
      <c r="D5" s="67" t="s">
        <v>68</v>
      </c>
      <c r="E5" s="66" t="s">
        <v>73</v>
      </c>
      <c r="F5" s="68" t="s">
        <v>27</v>
      </c>
      <c r="G5" s="71" t="s">
        <v>69</v>
      </c>
      <c r="H5" s="148" t="s">
        <v>25</v>
      </c>
      <c r="I5" s="66" t="s">
        <v>110</v>
      </c>
      <c r="J5" s="66" t="s">
        <v>26</v>
      </c>
      <c r="K5" s="66" t="s">
        <v>111</v>
      </c>
      <c r="L5" s="149" t="s">
        <v>115</v>
      </c>
      <c r="M5" s="69" t="s">
        <v>112</v>
      </c>
      <c r="N5" s="60" t="s">
        <v>2</v>
      </c>
    </row>
    <row r="6" spans="1:16" ht="13.5" customHeight="1" thickBot="1" x14ac:dyDescent="0.25">
      <c r="A6" s="62" t="s">
        <v>28</v>
      </c>
      <c r="B6" s="76">
        <v>797</v>
      </c>
      <c r="C6" s="77">
        <v>673</v>
      </c>
      <c r="D6" s="77">
        <v>840</v>
      </c>
      <c r="E6" s="77">
        <v>726</v>
      </c>
      <c r="F6" s="78">
        <f t="shared" ref="F6:F28" si="0">B6+D6</f>
        <v>1637</v>
      </c>
      <c r="G6" s="79">
        <f t="shared" ref="G6:G28" si="1">C6+E6</f>
        <v>1399</v>
      </c>
      <c r="H6" s="80">
        <v>5</v>
      </c>
      <c r="I6" s="77"/>
      <c r="J6" s="77">
        <v>5</v>
      </c>
      <c r="K6" s="77">
        <v>2</v>
      </c>
      <c r="L6" s="78">
        <f>H6+I6+J6+K6</f>
        <v>12</v>
      </c>
      <c r="M6" s="79">
        <f>I6+K6</f>
        <v>2</v>
      </c>
      <c r="N6" s="65">
        <f>F6+L6</f>
        <v>1649</v>
      </c>
    </row>
    <row r="7" spans="1:16" ht="13.5" customHeight="1" thickBot="1" x14ac:dyDescent="0.25">
      <c r="A7" s="63" t="s">
        <v>29</v>
      </c>
      <c r="B7" s="81">
        <v>1844</v>
      </c>
      <c r="C7" s="82">
        <v>1586</v>
      </c>
      <c r="D7" s="82">
        <v>1838</v>
      </c>
      <c r="E7" s="82">
        <v>1598</v>
      </c>
      <c r="F7" s="83">
        <f t="shared" si="0"/>
        <v>3682</v>
      </c>
      <c r="G7" s="84">
        <f t="shared" si="1"/>
        <v>3184</v>
      </c>
      <c r="H7" s="85">
        <v>57</v>
      </c>
      <c r="I7" s="82">
        <v>4</v>
      </c>
      <c r="J7" s="82">
        <v>32</v>
      </c>
      <c r="K7" s="82">
        <v>3</v>
      </c>
      <c r="L7" s="78">
        <f t="shared" ref="L7:L29" si="2">H7+I7+J7+K7</f>
        <v>96</v>
      </c>
      <c r="M7" s="79">
        <f t="shared" ref="M7:M28" si="3">I7+K7</f>
        <v>7</v>
      </c>
      <c r="N7" s="65">
        <f t="shared" ref="N7:N29" si="4">F7+L7</f>
        <v>3778</v>
      </c>
    </row>
    <row r="8" spans="1:16" ht="13.5" customHeight="1" thickBot="1" x14ac:dyDescent="0.25">
      <c r="A8" s="63" t="s">
        <v>30</v>
      </c>
      <c r="B8" s="81">
        <v>1280</v>
      </c>
      <c r="C8" s="82">
        <v>1076</v>
      </c>
      <c r="D8" s="82">
        <v>1317</v>
      </c>
      <c r="E8" s="82">
        <v>1137</v>
      </c>
      <c r="F8" s="83">
        <f t="shared" si="0"/>
        <v>2597</v>
      </c>
      <c r="G8" s="84">
        <f t="shared" si="1"/>
        <v>2213</v>
      </c>
      <c r="H8" s="85">
        <v>20</v>
      </c>
      <c r="I8" s="82"/>
      <c r="J8" s="82">
        <v>10</v>
      </c>
      <c r="K8" s="82">
        <v>1</v>
      </c>
      <c r="L8" s="78">
        <f t="shared" si="2"/>
        <v>31</v>
      </c>
      <c r="M8" s="79">
        <f t="shared" si="3"/>
        <v>1</v>
      </c>
      <c r="N8" s="65">
        <f t="shared" si="4"/>
        <v>2628</v>
      </c>
      <c r="O8" s="61"/>
    </row>
    <row r="9" spans="1:16" ht="13.5" customHeight="1" thickBot="1" x14ac:dyDescent="0.25">
      <c r="A9" s="63" t="s">
        <v>31</v>
      </c>
      <c r="B9" s="81">
        <v>601</v>
      </c>
      <c r="C9" s="82">
        <v>513</v>
      </c>
      <c r="D9" s="82">
        <v>682</v>
      </c>
      <c r="E9" s="82">
        <v>581</v>
      </c>
      <c r="F9" s="83">
        <f t="shared" si="0"/>
        <v>1283</v>
      </c>
      <c r="G9" s="84">
        <f t="shared" si="1"/>
        <v>1094</v>
      </c>
      <c r="H9" s="85">
        <v>4</v>
      </c>
      <c r="I9" s="82"/>
      <c r="J9" s="82">
        <v>2</v>
      </c>
      <c r="K9" s="82"/>
      <c r="L9" s="78">
        <f t="shared" si="2"/>
        <v>6</v>
      </c>
      <c r="M9" s="79">
        <f t="shared" si="3"/>
        <v>0</v>
      </c>
      <c r="N9" s="65">
        <f t="shared" si="4"/>
        <v>1289</v>
      </c>
    </row>
    <row r="10" spans="1:16" ht="13.5" customHeight="1" thickBot="1" x14ac:dyDescent="0.25">
      <c r="A10" s="63" t="s">
        <v>32</v>
      </c>
      <c r="B10" s="81">
        <v>5775</v>
      </c>
      <c r="C10" s="82">
        <v>4929</v>
      </c>
      <c r="D10" s="82">
        <v>6226</v>
      </c>
      <c r="E10" s="82">
        <v>5427</v>
      </c>
      <c r="F10" s="83">
        <f t="shared" si="0"/>
        <v>12001</v>
      </c>
      <c r="G10" s="84">
        <f t="shared" si="1"/>
        <v>10356</v>
      </c>
      <c r="H10" s="85">
        <v>289</v>
      </c>
      <c r="I10" s="82">
        <v>7</v>
      </c>
      <c r="J10" s="82">
        <v>127</v>
      </c>
      <c r="K10" s="82">
        <v>10</v>
      </c>
      <c r="L10" s="78">
        <f t="shared" si="2"/>
        <v>433</v>
      </c>
      <c r="M10" s="79">
        <f t="shared" si="3"/>
        <v>17</v>
      </c>
      <c r="N10" s="65">
        <f t="shared" si="4"/>
        <v>12434</v>
      </c>
    </row>
    <row r="11" spans="1:16" ht="13.5" customHeight="1" thickBot="1" x14ac:dyDescent="0.25">
      <c r="A11" s="63" t="s">
        <v>33</v>
      </c>
      <c r="B11" s="81">
        <v>548</v>
      </c>
      <c r="C11" s="82">
        <v>475</v>
      </c>
      <c r="D11" s="82">
        <v>566</v>
      </c>
      <c r="E11" s="82">
        <v>513</v>
      </c>
      <c r="F11" s="83">
        <f t="shared" si="0"/>
        <v>1114</v>
      </c>
      <c r="G11" s="84">
        <f t="shared" si="1"/>
        <v>988</v>
      </c>
      <c r="H11" s="85">
        <v>9</v>
      </c>
      <c r="I11" s="82">
        <v>1</v>
      </c>
      <c r="J11" s="82">
        <v>5</v>
      </c>
      <c r="K11" s="82">
        <v>1</v>
      </c>
      <c r="L11" s="78">
        <f t="shared" si="2"/>
        <v>16</v>
      </c>
      <c r="M11" s="79">
        <f t="shared" si="3"/>
        <v>2</v>
      </c>
      <c r="N11" s="65">
        <f t="shared" si="4"/>
        <v>1130</v>
      </c>
    </row>
    <row r="12" spans="1:16" ht="13.5" customHeight="1" thickBot="1" x14ac:dyDescent="0.25">
      <c r="A12" s="63" t="s">
        <v>34</v>
      </c>
      <c r="B12" s="81">
        <v>1660</v>
      </c>
      <c r="C12" s="82">
        <v>1393</v>
      </c>
      <c r="D12" s="82">
        <v>1649</v>
      </c>
      <c r="E12" s="82">
        <v>1401</v>
      </c>
      <c r="F12" s="83">
        <f t="shared" si="0"/>
        <v>3309</v>
      </c>
      <c r="G12" s="84">
        <f t="shared" si="1"/>
        <v>2794</v>
      </c>
      <c r="H12" s="85">
        <v>23</v>
      </c>
      <c r="I12" s="82">
        <v>3</v>
      </c>
      <c r="J12" s="82">
        <v>27</v>
      </c>
      <c r="K12" s="82">
        <v>1</v>
      </c>
      <c r="L12" s="78">
        <f t="shared" si="2"/>
        <v>54</v>
      </c>
      <c r="M12" s="79">
        <f t="shared" si="3"/>
        <v>4</v>
      </c>
      <c r="N12" s="65">
        <f t="shared" si="4"/>
        <v>3363</v>
      </c>
    </row>
    <row r="13" spans="1:16" ht="13.5" customHeight="1" thickBot="1" x14ac:dyDescent="0.25">
      <c r="A13" s="63" t="s">
        <v>35</v>
      </c>
      <c r="B13" s="81">
        <v>18091</v>
      </c>
      <c r="C13" s="82">
        <v>15416</v>
      </c>
      <c r="D13" s="82">
        <v>19423</v>
      </c>
      <c r="E13" s="82">
        <v>16806</v>
      </c>
      <c r="F13" s="83">
        <f t="shared" si="0"/>
        <v>37514</v>
      </c>
      <c r="G13" s="84">
        <f t="shared" si="1"/>
        <v>32222</v>
      </c>
      <c r="H13" s="85">
        <v>961</v>
      </c>
      <c r="I13" s="82">
        <v>96</v>
      </c>
      <c r="J13" s="146">
        <v>597</v>
      </c>
      <c r="K13" s="82">
        <v>102</v>
      </c>
      <c r="L13" s="78">
        <f t="shared" si="2"/>
        <v>1756</v>
      </c>
      <c r="M13" s="79">
        <f t="shared" si="3"/>
        <v>198</v>
      </c>
      <c r="N13" s="65">
        <f t="shared" si="4"/>
        <v>39270</v>
      </c>
    </row>
    <row r="14" spans="1:16" ht="13.5" customHeight="1" thickBot="1" x14ac:dyDescent="0.25">
      <c r="A14" s="63" t="s">
        <v>36</v>
      </c>
      <c r="B14" s="81">
        <v>920</v>
      </c>
      <c r="C14" s="82">
        <v>789</v>
      </c>
      <c r="D14" s="82">
        <v>962</v>
      </c>
      <c r="E14" s="82">
        <v>830</v>
      </c>
      <c r="F14" s="83">
        <f t="shared" si="0"/>
        <v>1882</v>
      </c>
      <c r="G14" s="84">
        <f t="shared" si="1"/>
        <v>1619</v>
      </c>
      <c r="H14" s="85">
        <v>10</v>
      </c>
      <c r="I14" s="82">
        <v>1</v>
      </c>
      <c r="J14" s="82">
        <v>10</v>
      </c>
      <c r="K14" s="82"/>
      <c r="L14" s="78">
        <f t="shared" si="2"/>
        <v>21</v>
      </c>
      <c r="M14" s="79">
        <f t="shared" si="3"/>
        <v>1</v>
      </c>
      <c r="N14" s="65">
        <f t="shared" si="4"/>
        <v>1903</v>
      </c>
    </row>
    <row r="15" spans="1:16" ht="13.5" customHeight="1" thickBot="1" x14ac:dyDescent="0.25">
      <c r="A15" s="63" t="s">
        <v>37</v>
      </c>
      <c r="B15" s="81">
        <v>361</v>
      </c>
      <c r="C15" s="82">
        <v>293</v>
      </c>
      <c r="D15" s="82">
        <v>355</v>
      </c>
      <c r="E15" s="82">
        <v>304</v>
      </c>
      <c r="F15" s="83">
        <f t="shared" si="0"/>
        <v>716</v>
      </c>
      <c r="G15" s="84">
        <f t="shared" si="1"/>
        <v>597</v>
      </c>
      <c r="H15" s="85">
        <v>16</v>
      </c>
      <c r="I15" s="82"/>
      <c r="J15" s="82">
        <v>2</v>
      </c>
      <c r="K15" s="82"/>
      <c r="L15" s="78">
        <f t="shared" si="2"/>
        <v>18</v>
      </c>
      <c r="M15" s="79">
        <f t="shared" si="3"/>
        <v>0</v>
      </c>
      <c r="N15" s="65">
        <f t="shared" si="4"/>
        <v>734</v>
      </c>
    </row>
    <row r="16" spans="1:16" ht="13.5" customHeight="1" thickBot="1" x14ac:dyDescent="0.25">
      <c r="A16" s="63" t="s">
        <v>38</v>
      </c>
      <c r="B16" s="81">
        <v>50710</v>
      </c>
      <c r="C16" s="82">
        <v>43915</v>
      </c>
      <c r="D16" s="82">
        <v>53949</v>
      </c>
      <c r="E16" s="82">
        <v>47460</v>
      </c>
      <c r="F16" s="83">
        <f t="shared" si="0"/>
        <v>104659</v>
      </c>
      <c r="G16" s="84">
        <f t="shared" si="1"/>
        <v>91375</v>
      </c>
      <c r="H16" s="147">
        <v>1848</v>
      </c>
      <c r="I16" s="82">
        <v>206</v>
      </c>
      <c r="J16" s="146">
        <v>1224</v>
      </c>
      <c r="K16" s="146">
        <v>190</v>
      </c>
      <c r="L16" s="78">
        <f t="shared" si="2"/>
        <v>3468</v>
      </c>
      <c r="M16" s="79">
        <f t="shared" si="3"/>
        <v>396</v>
      </c>
      <c r="N16" s="65">
        <f t="shared" si="4"/>
        <v>108127</v>
      </c>
      <c r="O16" s="3"/>
      <c r="P16" s="3"/>
    </row>
    <row r="17" spans="1:18" ht="13.5" customHeight="1" thickBot="1" x14ac:dyDescent="0.25">
      <c r="A17" s="63" t="s">
        <v>39</v>
      </c>
      <c r="B17" s="81">
        <v>1474</v>
      </c>
      <c r="C17" s="82">
        <v>1274</v>
      </c>
      <c r="D17" s="82">
        <v>1619</v>
      </c>
      <c r="E17" s="82">
        <v>1406</v>
      </c>
      <c r="F17" s="83">
        <f t="shared" si="0"/>
        <v>3093</v>
      </c>
      <c r="G17" s="84">
        <f t="shared" si="1"/>
        <v>2680</v>
      </c>
      <c r="H17" s="85">
        <v>18</v>
      </c>
      <c r="I17" s="82"/>
      <c r="J17" s="82">
        <v>11</v>
      </c>
      <c r="K17" s="82"/>
      <c r="L17" s="78">
        <f t="shared" si="2"/>
        <v>29</v>
      </c>
      <c r="M17" s="79">
        <f t="shared" si="3"/>
        <v>0</v>
      </c>
      <c r="N17" s="65">
        <f t="shared" si="4"/>
        <v>3122</v>
      </c>
    </row>
    <row r="18" spans="1:18" ht="13.5" customHeight="1" thickBot="1" x14ac:dyDescent="0.25">
      <c r="A18" s="63" t="s">
        <v>40</v>
      </c>
      <c r="B18" s="81">
        <v>682</v>
      </c>
      <c r="C18" s="82">
        <v>597</v>
      </c>
      <c r="D18" s="82">
        <v>723</v>
      </c>
      <c r="E18" s="82">
        <v>614</v>
      </c>
      <c r="F18" s="83">
        <f t="shared" si="0"/>
        <v>1405</v>
      </c>
      <c r="G18" s="84">
        <f t="shared" si="1"/>
        <v>1211</v>
      </c>
      <c r="H18" s="85">
        <v>7</v>
      </c>
      <c r="I18" s="82">
        <v>1</v>
      </c>
      <c r="J18" s="82">
        <v>6</v>
      </c>
      <c r="K18" s="82">
        <v>4</v>
      </c>
      <c r="L18" s="78">
        <f t="shared" si="2"/>
        <v>18</v>
      </c>
      <c r="M18" s="79">
        <f t="shared" si="3"/>
        <v>5</v>
      </c>
      <c r="N18" s="65">
        <f t="shared" si="4"/>
        <v>1423</v>
      </c>
    </row>
    <row r="19" spans="1:18" ht="13.5" customHeight="1" thickBot="1" x14ac:dyDescent="0.25">
      <c r="A19" s="63" t="s">
        <v>41</v>
      </c>
      <c r="B19" s="81">
        <v>2461</v>
      </c>
      <c r="C19" s="82">
        <v>2105</v>
      </c>
      <c r="D19" s="82">
        <v>2492</v>
      </c>
      <c r="E19" s="82">
        <v>2137</v>
      </c>
      <c r="F19" s="83">
        <f t="shared" si="0"/>
        <v>4953</v>
      </c>
      <c r="G19" s="84">
        <f t="shared" si="1"/>
        <v>4242</v>
      </c>
      <c r="H19" s="85">
        <v>24</v>
      </c>
      <c r="I19" s="82">
        <v>1</v>
      </c>
      <c r="J19" s="82">
        <v>12</v>
      </c>
      <c r="K19" s="82"/>
      <c r="L19" s="78">
        <f t="shared" si="2"/>
        <v>37</v>
      </c>
      <c r="M19" s="79">
        <f t="shared" si="3"/>
        <v>1</v>
      </c>
      <c r="N19" s="65">
        <f t="shared" si="4"/>
        <v>4990</v>
      </c>
    </row>
    <row r="20" spans="1:18" ht="13.5" customHeight="1" thickBot="1" x14ac:dyDescent="0.25">
      <c r="A20" s="63" t="s">
        <v>42</v>
      </c>
      <c r="B20" s="81">
        <v>31076</v>
      </c>
      <c r="C20" s="82">
        <v>26814</v>
      </c>
      <c r="D20" s="82">
        <v>34933</v>
      </c>
      <c r="E20" s="82">
        <v>30891</v>
      </c>
      <c r="F20" s="83">
        <f t="shared" si="0"/>
        <v>66009</v>
      </c>
      <c r="G20" s="84">
        <f t="shared" si="1"/>
        <v>57705</v>
      </c>
      <c r="H20" s="85">
        <v>721</v>
      </c>
      <c r="I20" s="82">
        <v>47</v>
      </c>
      <c r="J20" s="82">
        <v>539</v>
      </c>
      <c r="K20" s="82">
        <v>49</v>
      </c>
      <c r="L20" s="78">
        <f t="shared" si="2"/>
        <v>1356</v>
      </c>
      <c r="M20" s="79">
        <f t="shared" si="3"/>
        <v>96</v>
      </c>
      <c r="N20" s="65">
        <f t="shared" si="4"/>
        <v>67365</v>
      </c>
    </row>
    <row r="21" spans="1:18" ht="13.5" customHeight="1" thickBot="1" x14ac:dyDescent="0.25">
      <c r="A21" s="63" t="s">
        <v>43</v>
      </c>
      <c r="B21" s="81">
        <v>605</v>
      </c>
      <c r="C21" s="82">
        <v>505</v>
      </c>
      <c r="D21" s="82">
        <v>615</v>
      </c>
      <c r="E21" s="82">
        <v>541</v>
      </c>
      <c r="F21" s="83">
        <f t="shared" si="0"/>
        <v>1220</v>
      </c>
      <c r="G21" s="84">
        <f t="shared" si="1"/>
        <v>1046</v>
      </c>
      <c r="H21" s="85">
        <v>4</v>
      </c>
      <c r="I21" s="82"/>
      <c r="J21" s="82">
        <v>2</v>
      </c>
      <c r="K21" s="82"/>
      <c r="L21" s="78">
        <f t="shared" si="2"/>
        <v>6</v>
      </c>
      <c r="M21" s="79">
        <f t="shared" si="3"/>
        <v>0</v>
      </c>
      <c r="N21" s="65">
        <f t="shared" si="4"/>
        <v>1226</v>
      </c>
    </row>
    <row r="22" spans="1:18" ht="13.5" customHeight="1" thickBot="1" x14ac:dyDescent="0.25">
      <c r="A22" s="63" t="s">
        <v>44</v>
      </c>
      <c r="B22" s="81">
        <v>618</v>
      </c>
      <c r="C22" s="82">
        <v>530</v>
      </c>
      <c r="D22" s="82">
        <v>661</v>
      </c>
      <c r="E22" s="82">
        <v>579</v>
      </c>
      <c r="F22" s="83">
        <f t="shared" si="0"/>
        <v>1279</v>
      </c>
      <c r="G22" s="84">
        <f t="shared" si="1"/>
        <v>1109</v>
      </c>
      <c r="H22" s="85">
        <v>11</v>
      </c>
      <c r="I22" s="82">
        <v>2</v>
      </c>
      <c r="J22" s="82">
        <v>8</v>
      </c>
      <c r="K22" s="82"/>
      <c r="L22" s="78">
        <f t="shared" si="2"/>
        <v>21</v>
      </c>
      <c r="M22" s="79">
        <f t="shared" si="3"/>
        <v>2</v>
      </c>
      <c r="N22" s="65">
        <f t="shared" si="4"/>
        <v>1300</v>
      </c>
    </row>
    <row r="23" spans="1:18" ht="13.5" customHeight="1" thickBot="1" x14ac:dyDescent="0.25">
      <c r="A23" s="63" t="s">
        <v>45</v>
      </c>
      <c r="B23" s="81">
        <v>3156</v>
      </c>
      <c r="C23" s="82">
        <v>2702</v>
      </c>
      <c r="D23" s="82">
        <v>3197</v>
      </c>
      <c r="E23" s="82">
        <v>2707</v>
      </c>
      <c r="F23" s="83">
        <f t="shared" si="0"/>
        <v>6353</v>
      </c>
      <c r="G23" s="84">
        <f t="shared" si="1"/>
        <v>5409</v>
      </c>
      <c r="H23" s="85">
        <v>146</v>
      </c>
      <c r="I23" s="82">
        <v>22</v>
      </c>
      <c r="J23" s="82">
        <v>90</v>
      </c>
      <c r="K23" s="82">
        <v>14</v>
      </c>
      <c r="L23" s="78">
        <f t="shared" si="2"/>
        <v>272</v>
      </c>
      <c r="M23" s="79">
        <f t="shared" si="3"/>
        <v>36</v>
      </c>
      <c r="N23" s="65">
        <f t="shared" si="4"/>
        <v>6625</v>
      </c>
    </row>
    <row r="24" spans="1:18" ht="13.5" customHeight="1" thickBot="1" x14ac:dyDescent="0.25">
      <c r="A24" s="63" t="s">
        <v>46</v>
      </c>
      <c r="B24" s="81">
        <v>10246</v>
      </c>
      <c r="C24" s="82">
        <v>8467</v>
      </c>
      <c r="D24" s="82">
        <v>10669</v>
      </c>
      <c r="E24" s="82">
        <v>8975</v>
      </c>
      <c r="F24" s="83">
        <f t="shared" si="0"/>
        <v>20915</v>
      </c>
      <c r="G24" s="84">
        <f t="shared" si="1"/>
        <v>17442</v>
      </c>
      <c r="H24" s="85">
        <v>521</v>
      </c>
      <c r="I24" s="82">
        <v>65</v>
      </c>
      <c r="J24" s="82">
        <v>323</v>
      </c>
      <c r="K24" s="82">
        <v>52</v>
      </c>
      <c r="L24" s="78">
        <f t="shared" si="2"/>
        <v>961</v>
      </c>
      <c r="M24" s="79">
        <f t="shared" si="3"/>
        <v>117</v>
      </c>
      <c r="N24" s="65">
        <f t="shared" si="4"/>
        <v>21876</v>
      </c>
    </row>
    <row r="25" spans="1:18" ht="13.5" customHeight="1" thickBot="1" x14ac:dyDescent="0.25">
      <c r="A25" s="63" t="s">
        <v>47</v>
      </c>
      <c r="B25" s="81">
        <v>2007</v>
      </c>
      <c r="C25" s="82">
        <v>1654</v>
      </c>
      <c r="D25" s="82">
        <v>2034</v>
      </c>
      <c r="E25" s="82">
        <v>1716</v>
      </c>
      <c r="F25" s="83">
        <f t="shared" si="0"/>
        <v>4041</v>
      </c>
      <c r="G25" s="84">
        <f t="shared" si="1"/>
        <v>3370</v>
      </c>
      <c r="H25" s="85">
        <v>21</v>
      </c>
      <c r="I25" s="82">
        <v>3</v>
      </c>
      <c r="J25" s="82">
        <v>15</v>
      </c>
      <c r="K25" s="82"/>
      <c r="L25" s="78">
        <f t="shared" si="2"/>
        <v>39</v>
      </c>
      <c r="M25" s="79">
        <f t="shared" si="3"/>
        <v>3</v>
      </c>
      <c r="N25" s="65">
        <f t="shared" si="4"/>
        <v>4080</v>
      </c>
    </row>
    <row r="26" spans="1:18" ht="13.5" customHeight="1" thickBot="1" x14ac:dyDescent="0.25">
      <c r="A26" s="63" t="s">
        <v>48</v>
      </c>
      <c r="B26" s="81">
        <v>2132</v>
      </c>
      <c r="C26" s="82">
        <v>1841</v>
      </c>
      <c r="D26" s="82">
        <v>2259</v>
      </c>
      <c r="E26" s="82">
        <v>1970</v>
      </c>
      <c r="F26" s="83">
        <f t="shared" si="0"/>
        <v>4391</v>
      </c>
      <c r="G26" s="84">
        <f t="shared" si="1"/>
        <v>3811</v>
      </c>
      <c r="H26" s="85">
        <v>70</v>
      </c>
      <c r="I26" s="82">
        <v>11</v>
      </c>
      <c r="J26" s="82">
        <v>41</v>
      </c>
      <c r="K26" s="82">
        <v>7</v>
      </c>
      <c r="L26" s="78">
        <f t="shared" si="2"/>
        <v>129</v>
      </c>
      <c r="M26" s="79">
        <f t="shared" si="3"/>
        <v>18</v>
      </c>
      <c r="N26" s="65">
        <f t="shared" si="4"/>
        <v>4520</v>
      </c>
    </row>
    <row r="27" spans="1:18" ht="13.5" customHeight="1" thickBot="1" x14ac:dyDescent="0.25">
      <c r="A27" s="63" t="s">
        <v>49</v>
      </c>
      <c r="B27" s="81">
        <v>885</v>
      </c>
      <c r="C27" s="82">
        <v>771</v>
      </c>
      <c r="D27" s="82">
        <v>960</v>
      </c>
      <c r="E27" s="82">
        <v>846</v>
      </c>
      <c r="F27" s="83">
        <f t="shared" si="0"/>
        <v>1845</v>
      </c>
      <c r="G27" s="84">
        <f t="shared" si="1"/>
        <v>1617</v>
      </c>
      <c r="H27" s="85">
        <v>12</v>
      </c>
      <c r="I27" s="82"/>
      <c r="J27" s="82">
        <v>9</v>
      </c>
      <c r="K27" s="82">
        <v>1</v>
      </c>
      <c r="L27" s="78">
        <f t="shared" si="2"/>
        <v>22</v>
      </c>
      <c r="M27" s="79">
        <f t="shared" si="3"/>
        <v>1</v>
      </c>
      <c r="N27" s="65">
        <f t="shared" si="4"/>
        <v>1867</v>
      </c>
      <c r="R27" s="61"/>
    </row>
    <row r="28" spans="1:18" ht="13.5" customHeight="1" thickBot="1" x14ac:dyDescent="0.25">
      <c r="A28" s="64" t="s">
        <v>50</v>
      </c>
      <c r="B28" s="86">
        <v>3715</v>
      </c>
      <c r="C28" s="87">
        <v>3026</v>
      </c>
      <c r="D28" s="87">
        <v>3700</v>
      </c>
      <c r="E28" s="87">
        <v>2979</v>
      </c>
      <c r="F28" s="88">
        <f t="shared" si="0"/>
        <v>7415</v>
      </c>
      <c r="G28" s="89">
        <f t="shared" si="1"/>
        <v>6005</v>
      </c>
      <c r="H28" s="90">
        <v>547</v>
      </c>
      <c r="I28" s="87">
        <v>32</v>
      </c>
      <c r="J28" s="87">
        <v>248</v>
      </c>
      <c r="K28" s="87">
        <v>28</v>
      </c>
      <c r="L28" s="185">
        <f t="shared" si="2"/>
        <v>855</v>
      </c>
      <c r="M28" s="186">
        <f t="shared" si="3"/>
        <v>60</v>
      </c>
      <c r="N28" s="187">
        <f t="shared" si="4"/>
        <v>8270</v>
      </c>
    </row>
    <row r="29" spans="1:18" s="8" customFormat="1" ht="20.25" customHeight="1" thickBot="1" x14ac:dyDescent="0.25">
      <c r="A29" s="188" t="s">
        <v>51</v>
      </c>
      <c r="B29" s="189">
        <f t="shared" ref="B29:L29" si="5">SUM(B6:B28)</f>
        <v>141644</v>
      </c>
      <c r="C29" s="190">
        <f t="shared" si="5"/>
        <v>121344</v>
      </c>
      <c r="D29" s="190">
        <f t="shared" si="5"/>
        <v>151669</v>
      </c>
      <c r="E29" s="190">
        <f t="shared" si="5"/>
        <v>132144</v>
      </c>
      <c r="F29" s="190">
        <f t="shared" si="5"/>
        <v>293313</v>
      </c>
      <c r="G29" s="191">
        <f t="shared" si="5"/>
        <v>253488</v>
      </c>
      <c r="H29" s="192">
        <f t="shared" si="5"/>
        <v>5344</v>
      </c>
      <c r="I29" s="190">
        <f t="shared" si="5"/>
        <v>502</v>
      </c>
      <c r="J29" s="190">
        <f t="shared" si="5"/>
        <v>3345</v>
      </c>
      <c r="K29" s="190">
        <f t="shared" si="5"/>
        <v>465</v>
      </c>
      <c r="L29" s="193">
        <f t="shared" si="2"/>
        <v>9656</v>
      </c>
      <c r="M29" s="194">
        <f>SUM(M6:M28)</f>
        <v>967</v>
      </c>
      <c r="N29" s="195">
        <f t="shared" si="4"/>
        <v>302969</v>
      </c>
    </row>
    <row r="31" spans="1:18" x14ac:dyDescent="0.2">
      <c r="A31" s="4" t="s">
        <v>52</v>
      </c>
      <c r="B31" s="1"/>
      <c r="L31" t="s">
        <v>104</v>
      </c>
    </row>
    <row r="32" spans="1:18" x14ac:dyDescent="0.2">
      <c r="A32" s="162" t="s">
        <v>53</v>
      </c>
      <c r="B32" s="162"/>
      <c r="J32" s="3"/>
      <c r="K32" s="3"/>
      <c r="L32" s="3"/>
    </row>
    <row r="34" ht="12" customHeight="1" x14ac:dyDescent="0.2"/>
    <row r="35" ht="14.25" customHeight="1" x14ac:dyDescent="0.2"/>
    <row r="37" ht="10.5" customHeight="1" x14ac:dyDescent="0.2"/>
    <row r="38" ht="13.5" customHeight="1" x14ac:dyDescent="0.2"/>
  </sheetData>
  <sortState ref="A34:G57">
    <sortCondition ref="A34"/>
  </sortState>
  <mergeCells count="5">
    <mergeCell ref="H4:M4"/>
    <mergeCell ref="A2:N2"/>
    <mergeCell ref="A32:B32"/>
    <mergeCell ref="A4:A5"/>
    <mergeCell ref="B4:G4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E29" sqref="E29"/>
    </sheetView>
  </sheetViews>
  <sheetFormatPr defaultRowHeight="12.75" x14ac:dyDescent="0.2"/>
  <cols>
    <col min="1" max="1" width="31.42578125" customWidth="1"/>
    <col min="2" max="6" width="10.85546875" customWidth="1"/>
  </cols>
  <sheetData>
    <row r="1" spans="1:6" ht="17.25" thickTop="1" x14ac:dyDescent="0.25">
      <c r="A1" s="168" t="s">
        <v>76</v>
      </c>
      <c r="B1" s="169"/>
      <c r="C1" s="169"/>
      <c r="D1" s="169"/>
      <c r="E1" s="169"/>
      <c r="F1" s="170"/>
    </row>
    <row r="2" spans="1:6" ht="17.25" thickBot="1" x14ac:dyDescent="0.3">
      <c r="A2" s="171" t="s">
        <v>107</v>
      </c>
      <c r="B2" s="172"/>
      <c r="C2" s="172"/>
      <c r="D2" s="172"/>
      <c r="E2" s="172"/>
      <c r="F2" s="173"/>
    </row>
    <row r="3" spans="1:6" ht="15.75" x14ac:dyDescent="0.25">
      <c r="A3" s="26"/>
      <c r="B3" s="9" t="s">
        <v>1</v>
      </c>
      <c r="C3" s="10" t="s">
        <v>1</v>
      </c>
      <c r="D3" s="9" t="s">
        <v>2</v>
      </c>
      <c r="E3" s="50"/>
      <c r="F3" s="27" t="s">
        <v>2</v>
      </c>
    </row>
    <row r="4" spans="1:6" ht="15.75" x14ac:dyDescent="0.25">
      <c r="A4" s="28" t="s">
        <v>77</v>
      </c>
      <c r="B4" s="11" t="s">
        <v>4</v>
      </c>
      <c r="C4" s="12" t="s">
        <v>5</v>
      </c>
      <c r="D4" s="11"/>
      <c r="E4" s="51" t="s">
        <v>6</v>
      </c>
      <c r="F4" s="29"/>
    </row>
    <row r="5" spans="1:6" ht="16.5" thickBot="1" x14ac:dyDescent="0.3">
      <c r="A5" s="30"/>
      <c r="B5" s="13" t="s">
        <v>7</v>
      </c>
      <c r="C5" s="14" t="s">
        <v>7</v>
      </c>
      <c r="D5" s="13" t="s">
        <v>8</v>
      </c>
      <c r="E5" s="52"/>
      <c r="F5" s="31" t="s">
        <v>9</v>
      </c>
    </row>
    <row r="6" spans="1:6" ht="16.5" thickTop="1" x14ac:dyDescent="0.25">
      <c r="A6" s="39" t="s">
        <v>78</v>
      </c>
      <c r="B6" s="91">
        <f>D6-C6</f>
        <v>238</v>
      </c>
      <c r="C6" s="92">
        <v>1399</v>
      </c>
      <c r="D6" s="93">
        <v>1637</v>
      </c>
      <c r="E6" s="93">
        <v>12</v>
      </c>
      <c r="F6" s="42">
        <f>D6+E6</f>
        <v>1649</v>
      </c>
    </row>
    <row r="7" spans="1:6" ht="15.75" x14ac:dyDescent="0.25">
      <c r="A7" s="40" t="s">
        <v>79</v>
      </c>
      <c r="B7" s="94">
        <f t="shared" ref="B7:B28" si="0">D7-C7</f>
        <v>498</v>
      </c>
      <c r="C7" s="95">
        <v>3184</v>
      </c>
      <c r="D7" s="96">
        <v>3682</v>
      </c>
      <c r="E7" s="96">
        <v>96</v>
      </c>
      <c r="F7" s="43">
        <f t="shared" ref="F7:F28" si="1">D7+E7</f>
        <v>3778</v>
      </c>
    </row>
    <row r="8" spans="1:6" ht="15.75" x14ac:dyDescent="0.25">
      <c r="A8" s="40" t="s">
        <v>80</v>
      </c>
      <c r="B8" s="94">
        <f t="shared" si="0"/>
        <v>384</v>
      </c>
      <c r="C8" s="95">
        <v>2213</v>
      </c>
      <c r="D8" s="96">
        <v>2597</v>
      </c>
      <c r="E8" s="96">
        <v>31</v>
      </c>
      <c r="F8" s="43">
        <f t="shared" si="1"/>
        <v>2628</v>
      </c>
    </row>
    <row r="9" spans="1:6" ht="15.75" x14ac:dyDescent="0.25">
      <c r="A9" s="40" t="s">
        <v>81</v>
      </c>
      <c r="B9" s="94">
        <f t="shared" si="0"/>
        <v>189</v>
      </c>
      <c r="C9" s="95">
        <v>1094</v>
      </c>
      <c r="D9" s="96">
        <v>1283</v>
      </c>
      <c r="E9" s="96">
        <v>6</v>
      </c>
      <c r="F9" s="43">
        <f t="shared" si="1"/>
        <v>1289</v>
      </c>
    </row>
    <row r="10" spans="1:6" ht="15.75" x14ac:dyDescent="0.25">
      <c r="A10" s="40" t="s">
        <v>82</v>
      </c>
      <c r="B10" s="94">
        <f t="shared" si="0"/>
        <v>1645</v>
      </c>
      <c r="C10" s="95">
        <v>10356</v>
      </c>
      <c r="D10" s="96">
        <v>12001</v>
      </c>
      <c r="E10" s="96">
        <v>433</v>
      </c>
      <c r="F10" s="43">
        <f t="shared" si="1"/>
        <v>12434</v>
      </c>
    </row>
    <row r="11" spans="1:6" ht="15.75" x14ac:dyDescent="0.25">
      <c r="A11" s="40" t="s">
        <v>83</v>
      </c>
      <c r="B11" s="94">
        <f t="shared" si="0"/>
        <v>126</v>
      </c>
      <c r="C11" s="95">
        <v>988</v>
      </c>
      <c r="D11" s="96">
        <v>1114</v>
      </c>
      <c r="E11" s="96">
        <v>16</v>
      </c>
      <c r="F11" s="43">
        <f t="shared" si="1"/>
        <v>1130</v>
      </c>
    </row>
    <row r="12" spans="1:6" ht="15.75" x14ac:dyDescent="0.25">
      <c r="A12" s="40" t="s">
        <v>84</v>
      </c>
      <c r="B12" s="94">
        <f t="shared" si="0"/>
        <v>515</v>
      </c>
      <c r="C12" s="95">
        <v>2794</v>
      </c>
      <c r="D12" s="96">
        <v>3309</v>
      </c>
      <c r="E12" s="96">
        <v>54</v>
      </c>
      <c r="F12" s="43">
        <f t="shared" si="1"/>
        <v>3363</v>
      </c>
    </row>
    <row r="13" spans="1:6" ht="16.5" customHeight="1" x14ac:dyDescent="0.25">
      <c r="A13" s="40" t="s">
        <v>85</v>
      </c>
      <c r="B13" s="94">
        <f t="shared" si="0"/>
        <v>5292</v>
      </c>
      <c r="C13" s="95">
        <v>32222</v>
      </c>
      <c r="D13" s="96">
        <v>37514</v>
      </c>
      <c r="E13" s="96">
        <v>1756</v>
      </c>
      <c r="F13" s="43">
        <f t="shared" si="1"/>
        <v>39270</v>
      </c>
    </row>
    <row r="14" spans="1:6" ht="15.75" x14ac:dyDescent="0.25">
      <c r="A14" s="40" t="s">
        <v>86</v>
      </c>
      <c r="B14" s="94">
        <f t="shared" si="0"/>
        <v>263</v>
      </c>
      <c r="C14" s="95">
        <v>1619</v>
      </c>
      <c r="D14" s="96">
        <v>1882</v>
      </c>
      <c r="E14" s="96">
        <v>21</v>
      </c>
      <c r="F14" s="44">
        <f t="shared" si="1"/>
        <v>1903</v>
      </c>
    </row>
    <row r="15" spans="1:6" ht="15.75" x14ac:dyDescent="0.25">
      <c r="A15" s="40" t="s">
        <v>87</v>
      </c>
      <c r="B15" s="94">
        <f t="shared" si="0"/>
        <v>119</v>
      </c>
      <c r="C15" s="95">
        <v>597</v>
      </c>
      <c r="D15" s="96">
        <v>716</v>
      </c>
      <c r="E15" s="96">
        <v>18</v>
      </c>
      <c r="F15" s="43">
        <f t="shared" si="1"/>
        <v>734</v>
      </c>
    </row>
    <row r="16" spans="1:6" ht="15.75" x14ac:dyDescent="0.25">
      <c r="A16" s="40" t="s">
        <v>88</v>
      </c>
      <c r="B16" s="94">
        <f t="shared" si="0"/>
        <v>13284</v>
      </c>
      <c r="C16" s="95">
        <v>91375</v>
      </c>
      <c r="D16" s="96">
        <v>104659</v>
      </c>
      <c r="E16" s="96">
        <v>3468</v>
      </c>
      <c r="F16" s="42">
        <f t="shared" si="1"/>
        <v>108127</v>
      </c>
    </row>
    <row r="17" spans="1:10" ht="15.75" x14ac:dyDescent="0.25">
      <c r="A17" s="40" t="s">
        <v>89</v>
      </c>
      <c r="B17" s="94">
        <f t="shared" si="0"/>
        <v>413</v>
      </c>
      <c r="C17" s="95">
        <v>2680</v>
      </c>
      <c r="D17" s="96">
        <v>3093</v>
      </c>
      <c r="E17" s="96">
        <v>29</v>
      </c>
      <c r="F17" s="43">
        <f t="shared" si="1"/>
        <v>3122</v>
      </c>
      <c r="J17" t="s">
        <v>104</v>
      </c>
    </row>
    <row r="18" spans="1:10" ht="15.75" x14ac:dyDescent="0.25">
      <c r="A18" s="40" t="s">
        <v>90</v>
      </c>
      <c r="B18" s="94">
        <f t="shared" si="0"/>
        <v>194</v>
      </c>
      <c r="C18" s="95">
        <v>1211</v>
      </c>
      <c r="D18" s="96">
        <v>1405</v>
      </c>
      <c r="E18" s="96">
        <v>18</v>
      </c>
      <c r="F18" s="43">
        <f t="shared" si="1"/>
        <v>1423</v>
      </c>
    </row>
    <row r="19" spans="1:10" ht="15.75" x14ac:dyDescent="0.25">
      <c r="A19" s="40" t="s">
        <v>91</v>
      </c>
      <c r="B19" s="94">
        <f t="shared" si="0"/>
        <v>711</v>
      </c>
      <c r="C19" s="95">
        <v>4242</v>
      </c>
      <c r="D19" s="96">
        <v>4953</v>
      </c>
      <c r="E19" s="96">
        <v>37</v>
      </c>
      <c r="F19" s="43">
        <f t="shared" si="1"/>
        <v>4990</v>
      </c>
    </row>
    <row r="20" spans="1:10" ht="15.75" x14ac:dyDescent="0.25">
      <c r="A20" s="41" t="s">
        <v>92</v>
      </c>
      <c r="B20" s="94">
        <f t="shared" si="0"/>
        <v>8304</v>
      </c>
      <c r="C20" s="95">
        <v>57705</v>
      </c>
      <c r="D20" s="96">
        <v>66009</v>
      </c>
      <c r="E20" s="96">
        <v>1356</v>
      </c>
      <c r="F20" s="43">
        <f t="shared" si="1"/>
        <v>67365</v>
      </c>
    </row>
    <row r="21" spans="1:10" ht="15.75" x14ac:dyDescent="0.25">
      <c r="A21" s="40" t="s">
        <v>93</v>
      </c>
      <c r="B21" s="94">
        <f t="shared" si="0"/>
        <v>174</v>
      </c>
      <c r="C21" s="95">
        <v>1046</v>
      </c>
      <c r="D21" s="96">
        <v>1220</v>
      </c>
      <c r="E21" s="96">
        <v>6</v>
      </c>
      <c r="F21" s="43">
        <f t="shared" si="1"/>
        <v>1226</v>
      </c>
    </row>
    <row r="22" spans="1:10" ht="15.75" x14ac:dyDescent="0.25">
      <c r="A22" s="40" t="s">
        <v>94</v>
      </c>
      <c r="B22" s="94">
        <f t="shared" si="0"/>
        <v>170</v>
      </c>
      <c r="C22" s="95">
        <v>1109</v>
      </c>
      <c r="D22" s="96">
        <v>1279</v>
      </c>
      <c r="E22" s="96">
        <v>21</v>
      </c>
      <c r="F22" s="43">
        <f t="shared" si="1"/>
        <v>1300</v>
      </c>
    </row>
    <row r="23" spans="1:10" ht="15.75" x14ac:dyDescent="0.25">
      <c r="A23" s="41" t="s">
        <v>95</v>
      </c>
      <c r="B23" s="94">
        <f t="shared" si="0"/>
        <v>944</v>
      </c>
      <c r="C23" s="95">
        <v>5409</v>
      </c>
      <c r="D23" s="96">
        <v>6353</v>
      </c>
      <c r="E23" s="96">
        <v>272</v>
      </c>
      <c r="F23" s="43">
        <f t="shared" si="1"/>
        <v>6625</v>
      </c>
    </row>
    <row r="24" spans="1:10" ht="15.75" x14ac:dyDescent="0.25">
      <c r="A24" s="40" t="s">
        <v>96</v>
      </c>
      <c r="B24" s="94">
        <f t="shared" si="0"/>
        <v>3473</v>
      </c>
      <c r="C24" s="95">
        <v>17442</v>
      </c>
      <c r="D24" s="96">
        <v>20915</v>
      </c>
      <c r="E24" s="96">
        <v>961</v>
      </c>
      <c r="F24" s="43">
        <f t="shared" si="1"/>
        <v>21876</v>
      </c>
      <c r="J24" t="s">
        <v>104</v>
      </c>
    </row>
    <row r="25" spans="1:10" ht="15.75" x14ac:dyDescent="0.25">
      <c r="A25" s="40" t="s">
        <v>97</v>
      </c>
      <c r="B25" s="94">
        <f t="shared" si="0"/>
        <v>671</v>
      </c>
      <c r="C25" s="95">
        <v>3370</v>
      </c>
      <c r="D25" s="96">
        <v>4041</v>
      </c>
      <c r="E25" s="96">
        <v>39</v>
      </c>
      <c r="F25" s="43">
        <f t="shared" si="1"/>
        <v>4080</v>
      </c>
      <c r="I25" t="s">
        <v>104</v>
      </c>
    </row>
    <row r="26" spans="1:10" ht="15.75" x14ac:dyDescent="0.25">
      <c r="A26" s="41" t="s">
        <v>98</v>
      </c>
      <c r="B26" s="94">
        <f t="shared" si="0"/>
        <v>580</v>
      </c>
      <c r="C26" s="95">
        <v>3811</v>
      </c>
      <c r="D26" s="96">
        <v>4391</v>
      </c>
      <c r="E26" s="96">
        <v>129</v>
      </c>
      <c r="F26" s="43">
        <f t="shared" si="1"/>
        <v>4520</v>
      </c>
    </row>
    <row r="27" spans="1:10" ht="15.75" x14ac:dyDescent="0.25">
      <c r="A27" s="41" t="s">
        <v>99</v>
      </c>
      <c r="B27" s="94">
        <f t="shared" si="0"/>
        <v>228</v>
      </c>
      <c r="C27" s="95">
        <v>1617</v>
      </c>
      <c r="D27" s="96">
        <v>1845</v>
      </c>
      <c r="E27" s="96">
        <v>22</v>
      </c>
      <c r="F27" s="43">
        <f t="shared" si="1"/>
        <v>1867</v>
      </c>
    </row>
    <row r="28" spans="1:10" ht="16.5" thickBot="1" x14ac:dyDescent="0.3">
      <c r="A28" s="32" t="s">
        <v>100</v>
      </c>
      <c r="B28" s="97">
        <f t="shared" si="0"/>
        <v>1410</v>
      </c>
      <c r="C28" s="98">
        <v>6005</v>
      </c>
      <c r="D28" s="99">
        <v>7415</v>
      </c>
      <c r="E28" s="99">
        <v>855</v>
      </c>
      <c r="F28" s="44">
        <f t="shared" si="1"/>
        <v>8270</v>
      </c>
      <c r="H28" t="s">
        <v>104</v>
      </c>
    </row>
    <row r="29" spans="1:10" ht="19.5" thickTop="1" thickBot="1" x14ac:dyDescent="0.3">
      <c r="A29" s="54" t="s">
        <v>22</v>
      </c>
      <c r="B29" s="55">
        <f>SUM(B6:B28)</f>
        <v>39825</v>
      </c>
      <c r="C29" s="56">
        <f>SUM(C6:C28)</f>
        <v>253488</v>
      </c>
      <c r="D29" s="55">
        <f>SUM(D6:D28)</f>
        <v>293313</v>
      </c>
      <c r="E29" s="57">
        <f>SUM(E6:E28)</f>
        <v>9656</v>
      </c>
      <c r="F29" s="58">
        <f>D29+E29</f>
        <v>302969</v>
      </c>
    </row>
    <row r="30" spans="1:10" ht="13.5" thickTop="1" x14ac:dyDescent="0.2"/>
  </sheetData>
  <mergeCells count="2">
    <mergeCell ref="A1:F1"/>
    <mergeCell ref="A2:F2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tabSelected="1" workbookViewId="0">
      <selection activeCell="N7" sqref="N7"/>
    </sheetView>
  </sheetViews>
  <sheetFormatPr defaultRowHeight="12.75" x14ac:dyDescent="0.2"/>
  <cols>
    <col min="1" max="1" width="22.140625" customWidth="1"/>
    <col min="2" max="2" width="6.42578125" customWidth="1"/>
    <col min="3" max="3" width="6.7109375" customWidth="1"/>
    <col min="4" max="4" width="7" customWidth="1"/>
    <col min="5" max="5" width="6.85546875" customWidth="1"/>
    <col min="6" max="6" width="6.28515625" customWidth="1"/>
    <col min="7" max="7" width="6.5703125" customWidth="1"/>
    <col min="8" max="10" width="5.140625" customWidth="1"/>
    <col min="11" max="11" width="5" customWidth="1"/>
    <col min="12" max="13" width="5.140625" customWidth="1"/>
    <col min="14" max="14" width="10.140625" customWidth="1"/>
    <col min="15" max="16" width="4.7109375" customWidth="1"/>
    <col min="17" max="17" width="4.28515625" customWidth="1"/>
    <col min="18" max="18" width="5" customWidth="1"/>
    <col min="19" max="19" width="4.7109375" customWidth="1"/>
    <col min="20" max="20" width="9.42578125" customWidth="1"/>
  </cols>
  <sheetData>
    <row r="1" spans="1:20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0" ht="15" x14ac:dyDescent="0.25">
      <c r="A2" s="6" t="s">
        <v>103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</row>
    <row r="3" spans="1:20" ht="15" x14ac:dyDescent="0.25">
      <c r="A3" s="161" t="s">
        <v>108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</row>
    <row r="4" spans="1:20" ht="16.5" customHeight="1" thickBot="1" x14ac:dyDescent="0.25">
      <c r="A4" s="1"/>
      <c r="B4" s="1"/>
      <c r="C4" s="1"/>
      <c r="D4" s="2"/>
      <c r="E4" s="1"/>
      <c r="F4" s="1"/>
      <c r="G4" s="2"/>
      <c r="H4" s="2"/>
      <c r="I4" s="2"/>
      <c r="J4" s="2"/>
      <c r="K4" s="1"/>
      <c r="L4" s="2"/>
      <c r="M4" s="1"/>
      <c r="N4" s="1"/>
      <c r="O4" s="1"/>
    </row>
    <row r="5" spans="1:20" ht="19.5" customHeight="1" thickTop="1" thickBot="1" x14ac:dyDescent="0.25">
      <c r="A5" s="175" t="s">
        <v>71</v>
      </c>
      <c r="B5" s="177" t="s">
        <v>24</v>
      </c>
      <c r="C5" s="174"/>
      <c r="D5" s="174"/>
      <c r="E5" s="174"/>
      <c r="F5" s="174"/>
      <c r="G5" s="178"/>
      <c r="H5" s="174" t="s">
        <v>105</v>
      </c>
      <c r="I5" s="174"/>
      <c r="J5" s="174"/>
      <c r="K5" s="174"/>
      <c r="L5" s="174"/>
      <c r="M5" s="174"/>
      <c r="N5" s="33" t="s">
        <v>70</v>
      </c>
    </row>
    <row r="6" spans="1:20" ht="23.25" thickBot="1" x14ac:dyDescent="0.25">
      <c r="A6" s="176"/>
      <c r="B6" s="103" t="s">
        <v>67</v>
      </c>
      <c r="C6" s="104" t="s">
        <v>75</v>
      </c>
      <c r="D6" s="100" t="s">
        <v>68</v>
      </c>
      <c r="E6" s="104" t="s">
        <v>26</v>
      </c>
      <c r="F6" s="100" t="s">
        <v>27</v>
      </c>
      <c r="G6" s="114" t="s">
        <v>69</v>
      </c>
      <c r="H6" s="150" t="s">
        <v>25</v>
      </c>
      <c r="I6" s="104" t="s">
        <v>110</v>
      </c>
      <c r="J6" s="104" t="s">
        <v>26</v>
      </c>
      <c r="K6" s="104" t="s">
        <v>114</v>
      </c>
      <c r="L6" s="104" t="s">
        <v>113</v>
      </c>
      <c r="M6" s="105" t="s">
        <v>112</v>
      </c>
      <c r="N6" s="158" t="s">
        <v>2</v>
      </c>
    </row>
    <row r="7" spans="1:20" ht="13.5" customHeight="1" thickTop="1" thickBot="1" x14ac:dyDescent="0.3">
      <c r="A7" s="101" t="s">
        <v>54</v>
      </c>
      <c r="B7" s="143">
        <v>255</v>
      </c>
      <c r="C7" s="111">
        <v>219</v>
      </c>
      <c r="D7" s="111">
        <v>266</v>
      </c>
      <c r="E7" s="111">
        <v>236</v>
      </c>
      <c r="F7" s="112">
        <f t="shared" ref="F7:F18" si="0">B7+D7</f>
        <v>521</v>
      </c>
      <c r="G7" s="113">
        <f t="shared" ref="G7:G18" si="1">C7+E7</f>
        <v>455</v>
      </c>
      <c r="H7" s="152">
        <v>1</v>
      </c>
      <c r="I7" s="152"/>
      <c r="J7" s="152">
        <v>1</v>
      </c>
      <c r="K7" s="152"/>
      <c r="L7" s="153">
        <f>H7+J7</f>
        <v>2</v>
      </c>
      <c r="M7" s="157">
        <f>I7+K7</f>
        <v>0</v>
      </c>
      <c r="N7" s="159">
        <f>F7+L7+M7</f>
        <v>523</v>
      </c>
    </row>
    <row r="8" spans="1:20" ht="15.75" thickBot="1" x14ac:dyDescent="0.3">
      <c r="A8" s="102" t="s">
        <v>55</v>
      </c>
      <c r="B8" s="144">
        <v>711</v>
      </c>
      <c r="C8" s="72">
        <v>611</v>
      </c>
      <c r="D8" s="72">
        <v>744</v>
      </c>
      <c r="E8" s="72">
        <v>642</v>
      </c>
      <c r="F8" s="106">
        <f t="shared" si="0"/>
        <v>1455</v>
      </c>
      <c r="G8" s="107">
        <f t="shared" si="1"/>
        <v>1253</v>
      </c>
      <c r="H8" s="73">
        <v>4</v>
      </c>
      <c r="I8" s="72"/>
      <c r="J8" s="72">
        <v>1</v>
      </c>
      <c r="K8" s="72"/>
      <c r="L8" s="112">
        <f>H8+J8</f>
        <v>5</v>
      </c>
      <c r="M8" s="157">
        <f t="shared" ref="M8:M18" si="2">I8+K8</f>
        <v>0</v>
      </c>
      <c r="N8" s="159">
        <f t="shared" ref="N8:N19" si="3">F8+L8+M8</f>
        <v>1460</v>
      </c>
    </row>
    <row r="9" spans="1:20" ht="15.75" thickBot="1" x14ac:dyDescent="0.3">
      <c r="A9" s="102" t="s">
        <v>56</v>
      </c>
      <c r="B9" s="144">
        <v>390</v>
      </c>
      <c r="C9" s="72">
        <v>333</v>
      </c>
      <c r="D9" s="72">
        <v>404</v>
      </c>
      <c r="E9" s="72">
        <v>350</v>
      </c>
      <c r="F9" s="106">
        <f t="shared" si="0"/>
        <v>794</v>
      </c>
      <c r="G9" s="107">
        <f t="shared" si="1"/>
        <v>683</v>
      </c>
      <c r="H9" s="154">
        <v>3</v>
      </c>
      <c r="I9" s="154"/>
      <c r="J9" s="154">
        <v>1</v>
      </c>
      <c r="K9" s="154"/>
      <c r="L9" s="112">
        <f>H9+J9</f>
        <v>4</v>
      </c>
      <c r="M9" s="157">
        <f t="shared" si="2"/>
        <v>0</v>
      </c>
      <c r="N9" s="159">
        <f t="shared" si="3"/>
        <v>798</v>
      </c>
    </row>
    <row r="10" spans="1:20" ht="15.75" thickBot="1" x14ac:dyDescent="0.3">
      <c r="A10" s="102" t="s">
        <v>57</v>
      </c>
      <c r="B10" s="144">
        <v>2155</v>
      </c>
      <c r="C10" s="72">
        <v>1813</v>
      </c>
      <c r="D10" s="72">
        <v>2213</v>
      </c>
      <c r="E10" s="72">
        <v>1905</v>
      </c>
      <c r="F10" s="106">
        <f t="shared" si="0"/>
        <v>4368</v>
      </c>
      <c r="G10" s="107">
        <f t="shared" si="1"/>
        <v>3718</v>
      </c>
      <c r="H10" s="73">
        <v>12</v>
      </c>
      <c r="I10" s="72"/>
      <c r="J10" s="72">
        <v>12</v>
      </c>
      <c r="K10" s="72">
        <v>1</v>
      </c>
      <c r="L10" s="112">
        <f t="shared" ref="L10:L18" si="4">H10+J10</f>
        <v>24</v>
      </c>
      <c r="M10" s="157">
        <f t="shared" si="2"/>
        <v>1</v>
      </c>
      <c r="N10" s="159">
        <f t="shared" si="3"/>
        <v>4393</v>
      </c>
    </row>
    <row r="11" spans="1:20" ht="15.75" thickBot="1" x14ac:dyDescent="0.3">
      <c r="A11" s="102" t="s">
        <v>58</v>
      </c>
      <c r="B11" s="144">
        <v>345</v>
      </c>
      <c r="C11" s="72">
        <v>289</v>
      </c>
      <c r="D11" s="72">
        <v>323</v>
      </c>
      <c r="E11" s="72">
        <v>278</v>
      </c>
      <c r="F11" s="106">
        <f t="shared" si="0"/>
        <v>668</v>
      </c>
      <c r="G11" s="107">
        <f t="shared" si="1"/>
        <v>567</v>
      </c>
      <c r="H11" s="155">
        <v>6</v>
      </c>
      <c r="I11" s="155"/>
      <c r="J11" s="155">
        <v>1</v>
      </c>
      <c r="K11" s="155"/>
      <c r="L11" s="112">
        <f t="shared" si="4"/>
        <v>7</v>
      </c>
      <c r="M11" s="157">
        <f t="shared" si="2"/>
        <v>0</v>
      </c>
      <c r="N11" s="159">
        <f t="shared" si="3"/>
        <v>675</v>
      </c>
    </row>
    <row r="12" spans="1:20" ht="15.75" thickBot="1" x14ac:dyDescent="0.3">
      <c r="A12" s="102" t="s">
        <v>101</v>
      </c>
      <c r="B12" s="144">
        <v>1371</v>
      </c>
      <c r="C12" s="72">
        <v>1156</v>
      </c>
      <c r="D12" s="72">
        <v>1384</v>
      </c>
      <c r="E12" s="72">
        <v>1217</v>
      </c>
      <c r="F12" s="106">
        <f t="shared" si="0"/>
        <v>2755</v>
      </c>
      <c r="G12" s="107">
        <f t="shared" si="1"/>
        <v>2373</v>
      </c>
      <c r="H12" s="73">
        <v>13</v>
      </c>
      <c r="I12" s="72"/>
      <c r="J12" s="72">
        <v>7</v>
      </c>
      <c r="K12" s="72"/>
      <c r="L12" s="112">
        <f t="shared" si="4"/>
        <v>20</v>
      </c>
      <c r="M12" s="157">
        <f t="shared" si="2"/>
        <v>0</v>
      </c>
      <c r="N12" s="159">
        <f t="shared" si="3"/>
        <v>2775</v>
      </c>
    </row>
    <row r="13" spans="1:20" ht="15.75" thickBot="1" x14ac:dyDescent="0.3">
      <c r="A13" s="102" t="s">
        <v>59</v>
      </c>
      <c r="B13" s="144">
        <v>3103</v>
      </c>
      <c r="C13" s="72">
        <v>2631</v>
      </c>
      <c r="D13" s="72">
        <v>3170</v>
      </c>
      <c r="E13" s="72">
        <v>2720</v>
      </c>
      <c r="F13" s="106">
        <f t="shared" si="0"/>
        <v>6273</v>
      </c>
      <c r="G13" s="107">
        <f t="shared" si="1"/>
        <v>5351</v>
      </c>
      <c r="H13" s="156">
        <v>18</v>
      </c>
      <c r="I13" s="156"/>
      <c r="J13" s="156">
        <v>11</v>
      </c>
      <c r="K13" s="156">
        <v>1</v>
      </c>
      <c r="L13" s="112">
        <f t="shared" si="4"/>
        <v>29</v>
      </c>
      <c r="M13" s="157">
        <f t="shared" si="2"/>
        <v>1</v>
      </c>
      <c r="N13" s="159">
        <f t="shared" si="3"/>
        <v>6303</v>
      </c>
    </row>
    <row r="14" spans="1:20" ht="15.75" thickBot="1" x14ac:dyDescent="0.3">
      <c r="A14" s="102" t="s">
        <v>60</v>
      </c>
      <c r="B14" s="144">
        <v>970</v>
      </c>
      <c r="C14" s="72">
        <v>806</v>
      </c>
      <c r="D14" s="72">
        <v>977</v>
      </c>
      <c r="E14" s="72">
        <v>829</v>
      </c>
      <c r="F14" s="106">
        <f t="shared" si="0"/>
        <v>1947</v>
      </c>
      <c r="G14" s="107">
        <f t="shared" si="1"/>
        <v>1635</v>
      </c>
      <c r="H14" s="73">
        <v>6</v>
      </c>
      <c r="I14" s="72"/>
      <c r="J14" s="72">
        <v>3</v>
      </c>
      <c r="K14" s="72"/>
      <c r="L14" s="112">
        <f t="shared" si="4"/>
        <v>9</v>
      </c>
      <c r="M14" s="157">
        <f t="shared" si="2"/>
        <v>0</v>
      </c>
      <c r="N14" s="159">
        <f t="shared" si="3"/>
        <v>1956</v>
      </c>
    </row>
    <row r="15" spans="1:20" ht="15.75" thickBot="1" x14ac:dyDescent="0.3">
      <c r="A15" s="102" t="s">
        <v>61</v>
      </c>
      <c r="B15" s="144">
        <v>977</v>
      </c>
      <c r="C15" s="72">
        <v>786</v>
      </c>
      <c r="D15" s="72">
        <v>1052</v>
      </c>
      <c r="E15" s="72">
        <v>851</v>
      </c>
      <c r="F15" s="106">
        <f t="shared" si="0"/>
        <v>2029</v>
      </c>
      <c r="G15" s="107">
        <f t="shared" si="1"/>
        <v>1637</v>
      </c>
      <c r="H15" s="151">
        <v>12</v>
      </c>
      <c r="I15" s="151">
        <v>1</v>
      </c>
      <c r="J15" s="151">
        <v>4</v>
      </c>
      <c r="K15" s="151"/>
      <c r="L15" s="112">
        <f t="shared" si="4"/>
        <v>16</v>
      </c>
      <c r="M15" s="157">
        <f t="shared" si="2"/>
        <v>1</v>
      </c>
      <c r="N15" s="159">
        <f t="shared" si="3"/>
        <v>2046</v>
      </c>
    </row>
    <row r="16" spans="1:20" ht="15.75" thickBot="1" x14ac:dyDescent="0.3">
      <c r="A16" s="102" t="s">
        <v>62</v>
      </c>
      <c r="B16" s="144">
        <v>3449</v>
      </c>
      <c r="C16" s="72">
        <v>2938</v>
      </c>
      <c r="D16" s="72">
        <v>3722</v>
      </c>
      <c r="E16" s="72">
        <v>3185</v>
      </c>
      <c r="F16" s="106">
        <f t="shared" si="0"/>
        <v>7171</v>
      </c>
      <c r="G16" s="107">
        <f t="shared" si="1"/>
        <v>6123</v>
      </c>
      <c r="H16" s="73">
        <v>31</v>
      </c>
      <c r="I16" s="72"/>
      <c r="J16" s="72">
        <v>10</v>
      </c>
      <c r="K16" s="72"/>
      <c r="L16" s="112">
        <f t="shared" si="4"/>
        <v>41</v>
      </c>
      <c r="M16" s="157">
        <f t="shared" si="2"/>
        <v>0</v>
      </c>
      <c r="N16" s="159">
        <f t="shared" si="3"/>
        <v>7212</v>
      </c>
    </row>
    <row r="17" spans="1:22" ht="15.75" thickBot="1" x14ac:dyDescent="0.3">
      <c r="A17" s="102" t="s">
        <v>63</v>
      </c>
      <c r="B17" s="144">
        <v>1378</v>
      </c>
      <c r="C17" s="72">
        <v>1167</v>
      </c>
      <c r="D17" s="72">
        <v>1461</v>
      </c>
      <c r="E17" s="72">
        <v>1253</v>
      </c>
      <c r="F17" s="106">
        <f t="shared" si="0"/>
        <v>2839</v>
      </c>
      <c r="G17" s="107">
        <f t="shared" si="1"/>
        <v>2420</v>
      </c>
      <c r="H17" s="73">
        <v>17</v>
      </c>
      <c r="I17" s="72">
        <v>11</v>
      </c>
      <c r="J17" s="72">
        <v>15</v>
      </c>
      <c r="K17" s="72">
        <v>3</v>
      </c>
      <c r="L17" s="112">
        <f t="shared" si="4"/>
        <v>32</v>
      </c>
      <c r="M17" s="157">
        <f t="shared" si="2"/>
        <v>14</v>
      </c>
      <c r="N17" s="159">
        <f t="shared" si="3"/>
        <v>2885</v>
      </c>
    </row>
    <row r="18" spans="1:22" ht="15.75" thickBot="1" x14ac:dyDescent="0.3">
      <c r="A18" s="115" t="s">
        <v>64</v>
      </c>
      <c r="B18" s="145">
        <v>302</v>
      </c>
      <c r="C18" s="74">
        <v>252</v>
      </c>
      <c r="D18" s="74">
        <v>315</v>
      </c>
      <c r="E18" s="74">
        <v>263</v>
      </c>
      <c r="F18" s="108">
        <f t="shared" si="0"/>
        <v>617</v>
      </c>
      <c r="G18" s="109">
        <f t="shared" si="1"/>
        <v>515</v>
      </c>
      <c r="H18" s="75">
        <v>3</v>
      </c>
      <c r="I18" s="74"/>
      <c r="J18" s="74">
        <v>3</v>
      </c>
      <c r="K18" s="74"/>
      <c r="L18" s="112">
        <f t="shared" si="4"/>
        <v>6</v>
      </c>
      <c r="M18" s="157">
        <f t="shared" si="2"/>
        <v>0</v>
      </c>
      <c r="N18" s="159">
        <f t="shared" si="3"/>
        <v>623</v>
      </c>
    </row>
    <row r="19" spans="1:22" ht="16.5" thickTop="1" thickBot="1" x14ac:dyDescent="0.3">
      <c r="A19" s="49" t="s">
        <v>65</v>
      </c>
      <c r="B19" s="110">
        <f t="shared" ref="B19:M19" si="5">SUM(B7:B18)</f>
        <v>15406</v>
      </c>
      <c r="C19" s="34">
        <f t="shared" si="5"/>
        <v>13001</v>
      </c>
      <c r="D19" s="34">
        <f t="shared" si="5"/>
        <v>16031</v>
      </c>
      <c r="E19" s="46">
        <f t="shared" si="5"/>
        <v>13729</v>
      </c>
      <c r="F19" s="34">
        <f t="shared" si="5"/>
        <v>31437</v>
      </c>
      <c r="G19" s="35">
        <f t="shared" si="5"/>
        <v>26730</v>
      </c>
      <c r="H19" s="37">
        <f t="shared" si="5"/>
        <v>126</v>
      </c>
      <c r="I19" s="36">
        <f t="shared" si="5"/>
        <v>12</v>
      </c>
      <c r="J19" s="36">
        <f t="shared" si="5"/>
        <v>69</v>
      </c>
      <c r="K19" s="38">
        <f t="shared" si="5"/>
        <v>5</v>
      </c>
      <c r="L19" s="34">
        <f t="shared" si="5"/>
        <v>195</v>
      </c>
      <c r="M19" s="47">
        <f t="shared" si="5"/>
        <v>17</v>
      </c>
      <c r="N19" s="159">
        <f t="shared" si="3"/>
        <v>31649</v>
      </c>
    </row>
    <row r="20" spans="1:22" ht="13.5" thickTop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V20" t="s">
        <v>104</v>
      </c>
    </row>
    <row r="21" spans="1:22" x14ac:dyDescent="0.2">
      <c r="A21" s="4" t="s">
        <v>52</v>
      </c>
      <c r="B21" s="1"/>
      <c r="C21" s="1"/>
      <c r="D21" s="1"/>
      <c r="E21" s="2"/>
      <c r="F21" s="2"/>
      <c r="G21" s="1"/>
      <c r="H21" s="1"/>
      <c r="I21" s="1"/>
      <c r="J21" s="1"/>
      <c r="K21" s="1"/>
      <c r="L21" s="1"/>
      <c r="M21" s="1"/>
      <c r="N21" s="1"/>
      <c r="O21" s="1"/>
    </row>
    <row r="22" spans="1:22" x14ac:dyDescent="0.2">
      <c r="A22" s="162" t="s">
        <v>53</v>
      </c>
      <c r="B22" s="162"/>
      <c r="C22" s="2"/>
      <c r="D22" s="1"/>
      <c r="E22" s="2"/>
      <c r="F22" s="2"/>
      <c r="G22" s="1"/>
      <c r="H22" s="1"/>
      <c r="I22" s="1"/>
      <c r="J22" s="1"/>
      <c r="K22" s="1"/>
      <c r="L22" s="1" t="s">
        <v>104</v>
      </c>
      <c r="M22" s="1" t="s">
        <v>104</v>
      </c>
      <c r="N22" s="1"/>
      <c r="O22" s="1"/>
    </row>
    <row r="23" spans="1:22" x14ac:dyDescent="0.2">
      <c r="A23" s="5"/>
      <c r="B23" s="1"/>
      <c r="C23" s="1"/>
      <c r="D23" s="1"/>
      <c r="E23" s="2"/>
      <c r="F23" s="2"/>
      <c r="G23" s="1"/>
      <c r="H23" s="1"/>
      <c r="I23" s="1"/>
      <c r="J23" s="1"/>
      <c r="K23" s="1"/>
      <c r="L23" s="1"/>
      <c r="M23" s="1" t="s">
        <v>104</v>
      </c>
      <c r="N23" s="1"/>
      <c r="O23" s="1"/>
    </row>
    <row r="26" spans="1:22" ht="16.5" customHeight="1" x14ac:dyDescent="0.2"/>
  </sheetData>
  <sortState ref="A26:G37">
    <sortCondition ref="A26"/>
  </sortState>
  <mergeCells count="5">
    <mergeCell ref="H5:M5"/>
    <mergeCell ref="A3:T3"/>
    <mergeCell ref="A22:B22"/>
    <mergeCell ref="A5:A6"/>
    <mergeCell ref="B5:G5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F18" sqref="F18"/>
    </sheetView>
  </sheetViews>
  <sheetFormatPr defaultRowHeight="12.75" x14ac:dyDescent="0.2"/>
  <cols>
    <col min="1" max="1" width="29.7109375" customWidth="1"/>
    <col min="2" max="2" width="10" customWidth="1"/>
    <col min="3" max="3" width="11.42578125" customWidth="1"/>
    <col min="4" max="4" width="10.7109375" customWidth="1"/>
    <col min="5" max="5" width="8.85546875" customWidth="1"/>
    <col min="6" max="6" width="10.7109375" customWidth="1"/>
  </cols>
  <sheetData>
    <row r="1" spans="1:11" ht="15.75" thickTop="1" x14ac:dyDescent="0.25">
      <c r="A1" s="179" t="s">
        <v>0</v>
      </c>
      <c r="B1" s="180"/>
      <c r="C1" s="180"/>
      <c r="D1" s="180"/>
      <c r="E1" s="180"/>
      <c r="F1" s="181"/>
    </row>
    <row r="2" spans="1:11" ht="15.75" thickBot="1" x14ac:dyDescent="0.3">
      <c r="A2" s="182" t="s">
        <v>109</v>
      </c>
      <c r="B2" s="183"/>
      <c r="C2" s="183"/>
      <c r="D2" s="183"/>
      <c r="E2" s="183"/>
      <c r="F2" s="184"/>
    </row>
    <row r="3" spans="1:11" ht="17.25" thickTop="1" x14ac:dyDescent="0.25">
      <c r="A3" s="22"/>
      <c r="B3" s="23" t="s">
        <v>1</v>
      </c>
      <c r="C3" s="25" t="s">
        <v>1</v>
      </c>
      <c r="D3" s="24" t="s">
        <v>2</v>
      </c>
      <c r="E3" s="119"/>
      <c r="F3" s="116" t="s">
        <v>2</v>
      </c>
    </row>
    <row r="4" spans="1:11" ht="16.5" x14ac:dyDescent="0.25">
      <c r="A4" s="19" t="s">
        <v>3</v>
      </c>
      <c r="B4" s="18" t="s">
        <v>4</v>
      </c>
      <c r="C4" s="16" t="s">
        <v>5</v>
      </c>
      <c r="D4" s="15"/>
      <c r="E4" s="120" t="s">
        <v>6</v>
      </c>
      <c r="F4" s="117"/>
    </row>
    <row r="5" spans="1:11" ht="18.75" thickBot="1" x14ac:dyDescent="0.3">
      <c r="A5" s="20"/>
      <c r="B5" s="121" t="s">
        <v>7</v>
      </c>
      <c r="C5" s="53" t="s">
        <v>7</v>
      </c>
      <c r="D5" s="17" t="s">
        <v>8</v>
      </c>
      <c r="E5" s="122"/>
      <c r="F5" s="118" t="s">
        <v>9</v>
      </c>
    </row>
    <row r="6" spans="1:11" ht="21" customHeight="1" thickTop="1" x14ac:dyDescent="0.25">
      <c r="A6" s="123" t="s">
        <v>10</v>
      </c>
      <c r="B6" s="125">
        <f>D6-C6</f>
        <v>66</v>
      </c>
      <c r="C6" s="126">
        <v>455</v>
      </c>
      <c r="D6" s="127">
        <v>521</v>
      </c>
      <c r="E6" s="128">
        <v>2</v>
      </c>
      <c r="F6" s="135">
        <f>D6+E6</f>
        <v>523</v>
      </c>
    </row>
    <row r="7" spans="1:11" ht="21" customHeight="1" x14ac:dyDescent="0.25">
      <c r="A7" s="21" t="s">
        <v>11</v>
      </c>
      <c r="B7" s="129">
        <f t="shared" ref="B7:B17" si="0">D7-C7</f>
        <v>202</v>
      </c>
      <c r="C7" s="130">
        <v>1253</v>
      </c>
      <c r="D7" s="96">
        <v>1455</v>
      </c>
      <c r="E7" s="131">
        <v>5</v>
      </c>
      <c r="F7" s="136">
        <f t="shared" ref="F7:F17" si="1">D7+E7</f>
        <v>1460</v>
      </c>
      <c r="J7" s="45" t="s">
        <v>104</v>
      </c>
    </row>
    <row r="8" spans="1:11" ht="21" customHeight="1" x14ac:dyDescent="0.25">
      <c r="A8" s="21" t="s">
        <v>12</v>
      </c>
      <c r="B8" s="129">
        <f t="shared" si="0"/>
        <v>111</v>
      </c>
      <c r="C8" s="130">
        <v>683</v>
      </c>
      <c r="D8" s="96">
        <v>794</v>
      </c>
      <c r="E8" s="131">
        <v>4</v>
      </c>
      <c r="F8" s="136">
        <f t="shared" si="1"/>
        <v>798</v>
      </c>
    </row>
    <row r="9" spans="1:11" ht="21" customHeight="1" x14ac:dyDescent="0.25">
      <c r="A9" s="21" t="s">
        <v>13</v>
      </c>
      <c r="B9" s="129">
        <f t="shared" si="0"/>
        <v>650</v>
      </c>
      <c r="C9" s="130">
        <v>3718</v>
      </c>
      <c r="D9" s="96">
        <v>4368</v>
      </c>
      <c r="E9" s="131">
        <v>25</v>
      </c>
      <c r="F9" s="136">
        <f t="shared" si="1"/>
        <v>4393</v>
      </c>
    </row>
    <row r="10" spans="1:11" ht="21" customHeight="1" x14ac:dyDescent="0.25">
      <c r="A10" s="21" t="s">
        <v>14</v>
      </c>
      <c r="B10" s="129">
        <f t="shared" si="0"/>
        <v>101</v>
      </c>
      <c r="C10" s="130">
        <v>567</v>
      </c>
      <c r="D10" s="96">
        <v>668</v>
      </c>
      <c r="E10" s="131">
        <v>7</v>
      </c>
      <c r="F10" s="136">
        <f t="shared" si="1"/>
        <v>675</v>
      </c>
    </row>
    <row r="11" spans="1:11" ht="21" customHeight="1" x14ac:dyDescent="0.25">
      <c r="A11" s="21" t="s">
        <v>15</v>
      </c>
      <c r="B11" s="129">
        <f t="shared" si="0"/>
        <v>382</v>
      </c>
      <c r="C11" s="130">
        <v>2373</v>
      </c>
      <c r="D11" s="96">
        <v>2755</v>
      </c>
      <c r="E11" s="131">
        <v>20</v>
      </c>
      <c r="F11" s="136">
        <f t="shared" si="1"/>
        <v>2775</v>
      </c>
      <c r="J11" s="61"/>
    </row>
    <row r="12" spans="1:11" ht="21" customHeight="1" x14ac:dyDescent="0.25">
      <c r="A12" s="21" t="s">
        <v>16</v>
      </c>
      <c r="B12" s="129">
        <f t="shared" si="0"/>
        <v>922</v>
      </c>
      <c r="C12" s="130">
        <v>5351</v>
      </c>
      <c r="D12" s="96">
        <v>6273</v>
      </c>
      <c r="E12" s="131">
        <v>30</v>
      </c>
      <c r="F12" s="136">
        <f t="shared" si="1"/>
        <v>6303</v>
      </c>
    </row>
    <row r="13" spans="1:11" ht="21" customHeight="1" x14ac:dyDescent="0.25">
      <c r="A13" s="21" t="s">
        <v>17</v>
      </c>
      <c r="B13" s="129">
        <f t="shared" si="0"/>
        <v>312</v>
      </c>
      <c r="C13" s="130">
        <v>1635</v>
      </c>
      <c r="D13" s="96">
        <v>1947</v>
      </c>
      <c r="E13" s="131">
        <v>9</v>
      </c>
      <c r="F13" s="136">
        <f t="shared" si="1"/>
        <v>1956</v>
      </c>
    </row>
    <row r="14" spans="1:11" ht="21" customHeight="1" x14ac:dyDescent="0.25">
      <c r="A14" s="21" t="s">
        <v>18</v>
      </c>
      <c r="B14" s="129">
        <f t="shared" si="0"/>
        <v>392</v>
      </c>
      <c r="C14" s="130">
        <v>1637</v>
      </c>
      <c r="D14" s="96">
        <v>2029</v>
      </c>
      <c r="E14" s="131">
        <v>17</v>
      </c>
      <c r="F14" s="136">
        <f t="shared" si="1"/>
        <v>2046</v>
      </c>
      <c r="K14" t="s">
        <v>104</v>
      </c>
    </row>
    <row r="15" spans="1:11" ht="21" customHeight="1" x14ac:dyDescent="0.25">
      <c r="A15" s="21" t="s">
        <v>19</v>
      </c>
      <c r="B15" s="129">
        <f t="shared" si="0"/>
        <v>3986</v>
      </c>
      <c r="C15" s="130">
        <v>3185</v>
      </c>
      <c r="D15" s="96">
        <v>7171</v>
      </c>
      <c r="E15" s="131">
        <v>41</v>
      </c>
      <c r="F15" s="136">
        <f t="shared" si="1"/>
        <v>7212</v>
      </c>
    </row>
    <row r="16" spans="1:11" ht="21" customHeight="1" x14ac:dyDescent="0.25">
      <c r="A16" s="21" t="s">
        <v>20</v>
      </c>
      <c r="B16" s="129">
        <f t="shared" si="0"/>
        <v>419</v>
      </c>
      <c r="C16" s="130">
        <v>2420</v>
      </c>
      <c r="D16" s="96">
        <v>2839</v>
      </c>
      <c r="E16" s="131">
        <v>46</v>
      </c>
      <c r="F16" s="136">
        <f t="shared" si="1"/>
        <v>2885</v>
      </c>
      <c r="K16" t="s">
        <v>104</v>
      </c>
    </row>
    <row r="17" spans="1:6" ht="21" customHeight="1" thickBot="1" x14ac:dyDescent="0.3">
      <c r="A17" s="124" t="s">
        <v>21</v>
      </c>
      <c r="B17" s="132">
        <f t="shared" si="0"/>
        <v>102</v>
      </c>
      <c r="C17" s="133">
        <v>515</v>
      </c>
      <c r="D17" s="99">
        <v>617</v>
      </c>
      <c r="E17" s="134">
        <v>6</v>
      </c>
      <c r="F17" s="137">
        <f t="shared" si="1"/>
        <v>623</v>
      </c>
    </row>
    <row r="18" spans="1:6" ht="21" customHeight="1" thickTop="1" thickBot="1" x14ac:dyDescent="0.3">
      <c r="A18" s="48" t="s">
        <v>22</v>
      </c>
      <c r="B18" s="138">
        <f>SUM(B6:B17)</f>
        <v>7645</v>
      </c>
      <c r="C18" s="139">
        <f>SUM(C6:C17)</f>
        <v>23792</v>
      </c>
      <c r="D18" s="140">
        <f>SUM(D6:D17)</f>
        <v>31437</v>
      </c>
      <c r="E18" s="141">
        <f>SUM(E6:E17)</f>
        <v>212</v>
      </c>
      <c r="F18" s="142">
        <f>SUM(F6:F17)</f>
        <v>31649</v>
      </c>
    </row>
    <row r="19" spans="1:6" ht="13.5" thickTop="1" x14ac:dyDescent="0.2"/>
  </sheetData>
  <mergeCells count="2">
    <mergeCell ref="A1:F1"/>
    <mergeCell ref="A2:F2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" sqref="A1:H1"/>
    </sheetView>
  </sheetViews>
  <sheetFormatPr defaultRowHeight="12.75" x14ac:dyDescent="0.2"/>
  <cols>
    <col min="1" max="1" width="21.140625" customWidth="1"/>
  </cols>
  <sheetData/>
  <sortState ref="A1:G13">
    <sortCondition ref="A1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Městské obvody</vt:lpstr>
      <vt:lpstr>Městské obvody - zjednodušená</vt:lpstr>
      <vt:lpstr>Obce</vt:lpstr>
      <vt:lpstr>Obce - zjednodušená</vt:lpstr>
      <vt:lpstr>List1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Cigánová Krista</cp:lastModifiedBy>
  <cp:lastPrinted>2012-05-31T06:43:23Z</cp:lastPrinted>
  <dcterms:created xsi:type="dcterms:W3CDTF">1997-01-24T11:07:25Z</dcterms:created>
  <dcterms:modified xsi:type="dcterms:W3CDTF">2015-01-15T09:38:20Z</dcterms:modified>
</cp:coreProperties>
</file>