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315" windowWidth="9420" windowHeight="4320"/>
  </bookViews>
  <sheets>
    <sheet name="Městské obvody" sheetId="2" r:id="rId1"/>
    <sheet name="Městské obvody - zjednodušená" sheetId="1" r:id="rId2"/>
    <sheet name="Obce" sheetId="4" r:id="rId3"/>
    <sheet name="Obce - zjednodušená" sheetId="3" r:id="rId4"/>
    <sheet name="List1" sheetId="5" r:id="rId5"/>
  </sheets>
  <calcPr calcId="145621"/>
</workbook>
</file>

<file path=xl/calcChain.xml><?xml version="1.0" encoding="utf-8"?>
<calcChain xmlns="http://schemas.openxmlformats.org/spreadsheetml/2006/main">
  <c r="G11" i="2" l="1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6" i="2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6" i="2"/>
  <c r="G18" i="4" l="1"/>
  <c r="F18" i="4"/>
  <c r="N18" i="4" s="1"/>
  <c r="F17" i="4"/>
  <c r="N17" i="4" s="1"/>
  <c r="G17" i="4"/>
  <c r="G16" i="4"/>
  <c r="F16" i="4"/>
  <c r="N16" i="4" s="1"/>
  <c r="G15" i="4"/>
  <c r="F15" i="4"/>
  <c r="N15" i="4" s="1"/>
  <c r="G14" i="4"/>
  <c r="F14" i="4"/>
  <c r="N14" i="4" s="1"/>
  <c r="G13" i="4"/>
  <c r="F13" i="4"/>
  <c r="N13" i="4" s="1"/>
  <c r="G12" i="4"/>
  <c r="F12" i="4"/>
  <c r="N12" i="4" s="1"/>
  <c r="G11" i="4"/>
  <c r="F11" i="4"/>
  <c r="N11" i="4" s="1"/>
  <c r="G10" i="4"/>
  <c r="F10" i="4"/>
  <c r="N10" i="4" s="1"/>
  <c r="G9" i="4"/>
  <c r="F9" i="4"/>
  <c r="N9" i="4" s="1"/>
  <c r="G8" i="4"/>
  <c r="F8" i="4"/>
  <c r="N8" i="4" s="1"/>
  <c r="G7" i="4"/>
  <c r="F7" i="4"/>
  <c r="N7" i="4" s="1"/>
  <c r="B13" i="1" l="1"/>
  <c r="G28" i="2" l="1"/>
  <c r="F28" i="2"/>
  <c r="N28" i="2" s="1"/>
  <c r="G27" i="2"/>
  <c r="F27" i="2"/>
  <c r="N27" i="2" s="1"/>
  <c r="G26" i="2"/>
  <c r="F26" i="2"/>
  <c r="N26" i="2" s="1"/>
  <c r="G25" i="2"/>
  <c r="F25" i="2"/>
  <c r="N25" i="2" s="1"/>
  <c r="G24" i="2"/>
  <c r="F24" i="2"/>
  <c r="N24" i="2" s="1"/>
  <c r="G23" i="2"/>
  <c r="F23" i="2"/>
  <c r="N23" i="2" s="1"/>
  <c r="G22" i="2"/>
  <c r="F22" i="2"/>
  <c r="N22" i="2" s="1"/>
  <c r="G21" i="2"/>
  <c r="F21" i="2"/>
  <c r="N21" i="2" s="1"/>
  <c r="G20" i="2"/>
  <c r="F20" i="2"/>
  <c r="N20" i="2" s="1"/>
  <c r="G19" i="2"/>
  <c r="F19" i="2"/>
  <c r="N19" i="2" s="1"/>
  <c r="G18" i="2"/>
  <c r="F18" i="2"/>
  <c r="N18" i="2" s="1"/>
  <c r="G17" i="2"/>
  <c r="F17" i="2"/>
  <c r="N17" i="2" s="1"/>
  <c r="G16" i="2"/>
  <c r="F16" i="2"/>
  <c r="N16" i="2" s="1"/>
  <c r="G15" i="2"/>
  <c r="F15" i="2"/>
  <c r="N15" i="2" s="1"/>
  <c r="G14" i="2"/>
  <c r="F14" i="2"/>
  <c r="N14" i="2" s="1"/>
  <c r="G13" i="2"/>
  <c r="F13" i="2"/>
  <c r="N13" i="2" s="1"/>
  <c r="G12" i="2"/>
  <c r="F12" i="2"/>
  <c r="N12" i="2" s="1"/>
  <c r="F11" i="2"/>
  <c r="N11" i="2" s="1"/>
  <c r="G10" i="2"/>
  <c r="F10" i="2"/>
  <c r="N10" i="2" s="1"/>
  <c r="G9" i="2"/>
  <c r="F9" i="2"/>
  <c r="N9" i="2" s="1"/>
  <c r="G8" i="2"/>
  <c r="F8" i="2"/>
  <c r="N8" i="2" s="1"/>
  <c r="G7" i="2"/>
  <c r="F7" i="2"/>
  <c r="N7" i="2" s="1"/>
  <c r="G6" i="2"/>
  <c r="F6" i="2"/>
  <c r="N6" i="2" s="1"/>
  <c r="D29" i="1" l="1"/>
  <c r="B6" i="1" l="1"/>
  <c r="F29" i="2"/>
  <c r="B6" i="3"/>
  <c r="B7" i="1"/>
  <c r="F6" i="3"/>
  <c r="F7" i="3"/>
  <c r="F8" i="3"/>
  <c r="F9" i="3"/>
  <c r="F10" i="3"/>
  <c r="F11" i="3"/>
  <c r="F12" i="3"/>
  <c r="F13" i="3"/>
  <c r="F14" i="3"/>
  <c r="F15" i="3"/>
  <c r="F16" i="3"/>
  <c r="F17" i="3"/>
  <c r="F18" i="3" s="1"/>
  <c r="F19" i="4"/>
  <c r="L19" i="4"/>
  <c r="E29" i="1"/>
  <c r="E18" i="3"/>
  <c r="B7" i="3"/>
  <c r="B8" i="3"/>
  <c r="B9" i="3"/>
  <c r="B10" i="3"/>
  <c r="B11" i="3"/>
  <c r="B12" i="3"/>
  <c r="B13" i="3"/>
  <c r="B14" i="3"/>
  <c r="B15" i="3"/>
  <c r="B16" i="3"/>
  <c r="B17" i="3"/>
  <c r="D18" i="3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2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E29" i="2"/>
  <c r="G29" i="2"/>
  <c r="H29" i="2"/>
  <c r="I29" i="2"/>
  <c r="J29" i="2"/>
  <c r="K29" i="2"/>
  <c r="M19" i="4"/>
  <c r="K19" i="4"/>
  <c r="J19" i="4"/>
  <c r="I19" i="4"/>
  <c r="H19" i="4"/>
  <c r="G19" i="4"/>
  <c r="E19" i="4"/>
  <c r="D19" i="4"/>
  <c r="C19" i="4"/>
  <c r="B19" i="4"/>
  <c r="D29" i="2"/>
  <c r="C29" i="2"/>
  <c r="B29" i="2"/>
  <c r="C18" i="3"/>
  <c r="L29" i="2" l="1"/>
  <c r="N29" i="2" s="1"/>
  <c r="N19" i="4"/>
  <c r="B29" i="1"/>
  <c r="F29" i="1"/>
  <c r="B18" i="3"/>
  <c r="M29" i="2"/>
</calcChain>
</file>

<file path=xl/sharedStrings.xml><?xml version="1.0" encoding="utf-8"?>
<sst xmlns="http://schemas.openxmlformats.org/spreadsheetml/2006/main" count="156" uniqueCount="116">
  <si>
    <t>POČET OBYVATEL PŘIHLÁŠENÝCH K POBYTU V OBCÍCH SPRÁVNÍHO</t>
  </si>
  <si>
    <t>občané</t>
  </si>
  <si>
    <t>celkem</t>
  </si>
  <si>
    <t xml:space="preserve"> OBCE</t>
  </si>
  <si>
    <t>mladší</t>
  </si>
  <si>
    <t>od</t>
  </si>
  <si>
    <t>cizinci</t>
  </si>
  <si>
    <t>15 let</t>
  </si>
  <si>
    <t>občanů</t>
  </si>
  <si>
    <t>obyvatel</t>
  </si>
  <si>
    <t xml:space="preserve"> Čavisov</t>
  </si>
  <si>
    <t xml:space="preserve"> Dolní Lhota</t>
  </si>
  <si>
    <t xml:space="preserve"> Horní Lhota</t>
  </si>
  <si>
    <t xml:space="preserve"> Klimkovice</t>
  </si>
  <si>
    <t xml:space="preserve"> Olbramice</t>
  </si>
  <si>
    <t xml:space="preserve"> Stará Ves nad Ondřejnicí</t>
  </si>
  <si>
    <t xml:space="preserve"> Šenov</t>
  </si>
  <si>
    <t xml:space="preserve"> Václavovice</t>
  </si>
  <si>
    <t xml:space="preserve"> Velká Polom</t>
  </si>
  <si>
    <t xml:space="preserve"> Vratimov </t>
  </si>
  <si>
    <t xml:space="preserve"> Vřesina</t>
  </si>
  <si>
    <t xml:space="preserve"> Zbyslavice</t>
  </si>
  <si>
    <t xml:space="preserve"> Celkem</t>
  </si>
  <si>
    <t xml:space="preserve"> Název městského obvodu Ostrava</t>
  </si>
  <si>
    <t>Občané ČR</t>
  </si>
  <si>
    <t>Muži 15+</t>
  </si>
  <si>
    <t>Ženy 15+</t>
  </si>
  <si>
    <t>Celkem</t>
  </si>
  <si>
    <t>Hošťálkovice</t>
  </si>
  <si>
    <t>Hrabová</t>
  </si>
  <si>
    <t>Krásné Pole</t>
  </si>
  <si>
    <t>Lhotka</t>
  </si>
  <si>
    <t>Mariánské Hory a Hulváky</t>
  </si>
  <si>
    <t>Martinov</t>
  </si>
  <si>
    <t>Michálkovice</t>
  </si>
  <si>
    <t>Moravská Ostrava a Přívoz</t>
  </si>
  <si>
    <t>Nová Bělá</t>
  </si>
  <si>
    <t>Nová Ves</t>
  </si>
  <si>
    <t>Ostrava-Jih</t>
  </si>
  <si>
    <t>Petřkovice</t>
  </si>
  <si>
    <t>Plesná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</si>
  <si>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</si>
  <si>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</si>
  <si>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</si>
  <si>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</si>
  <si>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</si>
  <si>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</si>
  <si>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</si>
  <si>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Svinov</t>
  </si>
  <si>
    <t>Třebovice</t>
  </si>
  <si>
    <t>Vítkovice</t>
  </si>
  <si>
    <t>CELKEM OSTRAVA</t>
  </si>
  <si>
    <t>Vysvětlivky</t>
  </si>
  <si>
    <t>15+ … počet osob starších 15 let</t>
  </si>
  <si>
    <t>Čavisov</t>
  </si>
  <si>
    <t>Dolní Lhota</t>
  </si>
  <si>
    <t>Horní Lhota</t>
  </si>
  <si>
    <t>Klimkovice</t>
  </si>
  <si>
    <t>Olbramice</t>
  </si>
  <si>
    <t>Šenov</t>
  </si>
  <si>
    <t>Václavovice</t>
  </si>
  <si>
    <t>Velká Polom</t>
  </si>
  <si>
    <t>Vratimov</t>
  </si>
  <si>
    <t>Vřesina</t>
  </si>
  <si>
    <t>Zbyslavice</t>
  </si>
  <si>
    <t>CELKEM OBCE</t>
  </si>
  <si>
    <t>Cizinci (včetně EU i ne EU)</t>
  </si>
  <si>
    <t>Muži</t>
  </si>
  <si>
    <t>Ženy</t>
  </si>
  <si>
    <t>15+</t>
  </si>
  <si>
    <t xml:space="preserve">Obyvatel </t>
  </si>
  <si>
    <t>Název obce</t>
  </si>
  <si>
    <t>Obyvatel</t>
  </si>
  <si>
    <t>Ženy   15+</t>
  </si>
  <si>
    <t>Muži       15+</t>
  </si>
  <si>
    <t>Muži    15+</t>
  </si>
  <si>
    <t>POČET OBYVATEL PŘIHLÁŠENÝCH K POBYTU</t>
  </si>
  <si>
    <t xml:space="preserve"> Městské obvody</t>
  </si>
  <si>
    <t xml:space="preserve"> Hošťálkovice</t>
  </si>
  <si>
    <t xml:space="preserve"> Hrabová</t>
  </si>
  <si>
    <t xml:space="preserve"> Krásné Pole</t>
  </si>
  <si>
    <t xml:space="preserve"> Lhotka</t>
  </si>
  <si>
    <t xml:space="preserve"> Mariánské Hory a Hulváky</t>
  </si>
  <si>
    <t xml:space="preserve"> Martinov</t>
  </si>
  <si>
    <t xml:space="preserve"> Michálkovice</t>
  </si>
  <si>
    <t xml:space="preserve"> Moravská Ostrava a Přívoz</t>
  </si>
  <si>
    <t xml:space="preserve"> Nová Bělá</t>
  </si>
  <si>
    <t xml:space="preserve"> Nová Ves</t>
  </si>
  <si>
    <t xml:space="preserve"> Ostrava-Jih </t>
  </si>
  <si>
    <t xml:space="preserve"> Petřkovice</t>
  </si>
  <si>
    <t xml:space="preserve"> Plesná</t>
  </si>
  <si>
    <t xml:space="preserve"> Polanka nad Odrou</t>
  </si>
  <si>
    <t xml:space="preserve"> Poruba</t>
  </si>
  <si>
    <t xml:space="preserve"> Proskovice</t>
  </si>
  <si>
    <t xml:space="preserve"> Pustkovec</t>
  </si>
  <si>
    <t xml:space="preserve"> Radvanice a Bartovice</t>
  </si>
  <si>
    <t xml:space="preserve"> Slezská Ostrava</t>
  </si>
  <si>
    <t xml:space="preserve"> Stará Bělá</t>
  </si>
  <si>
    <t xml:space="preserve"> Svinov</t>
  </si>
  <si>
    <t xml:space="preserve"> Třebovice</t>
  </si>
  <si>
    <t xml:space="preserve"> Vítkovice</t>
  </si>
  <si>
    <t>Stará Ves nad Ondřejnicí</t>
  </si>
  <si>
    <t xml:space="preserve">        POČET OBYVATEL, KTEŘÍ SE PŘIHLÁSILI K TRVALÉMU POBYTU NEBO MAJÍ PODLE  ZVLÁŠTNÍCH PRÁVNÍCH PŘEDPISŮ </t>
  </si>
  <si>
    <t xml:space="preserve"> </t>
  </si>
  <si>
    <t>Cizinci</t>
  </si>
  <si>
    <t>Muži do 15</t>
  </si>
  <si>
    <t>Ženy  do 15</t>
  </si>
  <si>
    <t>do 15</t>
  </si>
  <si>
    <t>Celkem 15+</t>
  </si>
  <si>
    <t>Ženy do 15</t>
  </si>
  <si>
    <t xml:space="preserve">Celkem </t>
  </si>
  <si>
    <t xml:space="preserve">        POVOLEN POBYT V ÚZEMNÍM OBVODU STATUTÁRNÍHO MĚSTA OSTRAVY KE DNI 01.01.2016</t>
  </si>
  <si>
    <t xml:space="preserve"> NA ÚZEMÍ STATUTÁRNÍHO MĚSTA OSTRAVY KE DNI 01.01.2016</t>
  </si>
  <si>
    <t>OBVODU  STATUTÁRNÍHO MĚSTA OSTRAVY KE DNI 01.01.2016</t>
  </si>
  <si>
    <t xml:space="preserve">  POČET OBYVATEL, KTEŘÍ SE PŘIHLÁSILI K TRVALÉMU POBYTU NEBO MAJÍ PODLE  ZVLÁŠTNÍCH PRÁVNÍCH PŘEDPISŮ </t>
  </si>
  <si>
    <t xml:space="preserve">  POVOLEN POBYT V OBCÍCH SPRÁVNÍHO OBVODU STATUTÁRNÍHO MĚSTA OSTRAVY KE DNI 01.01.2016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</si>
</sst>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u/>
      <sz val="8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196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3" fontId="0" fillId="0" borderId="0" xfId="0" applyNumberFormat="1"/>
    <xf numFmtId="0" fontId="11" fillId="0" borderId="0" xfId="0" applyFont="1"/>
    <xf numFmtId="0" fontId="8" fillId="0" borderId="0" xfId="0" applyFont="1" applyFill="1" applyBorder="1"/>
    <xf numFmtId="0" fontId="7" fillId="0" borderId="0" xfId="0" applyFont="1" applyAlignment="1"/>
    <xf numFmtId="0" fontId="0" fillId="0" borderId="0" xfId="0" applyAlignment="1"/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6" fillId="3" borderId="10" xfId="0" applyFont="1" applyFill="1" applyBorder="1"/>
    <xf numFmtId="0" fontId="4" fillId="3" borderId="11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2" borderId="18" xfId="0" applyFont="1" applyFill="1" applyBorder="1"/>
    <xf numFmtId="0" fontId="4" fillId="4" borderId="19" xfId="0" applyFont="1" applyFill="1" applyBorder="1"/>
    <xf numFmtId="0" fontId="4" fillId="2" borderId="20" xfId="0" applyFont="1" applyFill="1" applyBorder="1"/>
    <xf numFmtId="0" fontId="4" fillId="4" borderId="21" xfId="0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14" fillId="5" borderId="12" xfId="0" applyFont="1" applyFill="1" applyBorder="1"/>
    <xf numFmtId="3" fontId="15" fillId="5" borderId="22" xfId="0" applyNumberFormat="1" applyFont="1" applyFill="1" applyBorder="1"/>
    <xf numFmtId="3" fontId="15" fillId="5" borderId="23" xfId="0" applyNumberFormat="1" applyFont="1" applyFill="1" applyBorder="1"/>
    <xf numFmtId="3" fontId="15" fillId="5" borderId="24" xfId="0" applyNumberFormat="1" applyFont="1" applyFill="1" applyBorder="1"/>
    <xf numFmtId="3" fontId="15" fillId="5" borderId="25" xfId="0" applyNumberFormat="1" applyFont="1" applyFill="1" applyBorder="1"/>
    <xf numFmtId="3" fontId="15" fillId="5" borderId="26" xfId="0" applyNumberFormat="1" applyFont="1" applyFill="1" applyBorder="1"/>
    <xf numFmtId="0" fontId="4" fillId="2" borderId="18" xfId="0" applyFont="1" applyFill="1" applyBorder="1" applyAlignment="1">
      <alignment horizontal="justify" wrapText="1"/>
    </xf>
    <xf numFmtId="0" fontId="4" fillId="2" borderId="28" xfId="0" applyFont="1" applyFill="1" applyBorder="1" applyAlignment="1">
      <alignment horizontal="justify" wrapText="1"/>
    </xf>
    <xf numFmtId="0" fontId="4" fillId="2" borderId="28" xfId="0" applyFont="1" applyFill="1" applyBorder="1" applyAlignment="1">
      <alignment wrapText="1"/>
    </xf>
    <xf numFmtId="3" fontId="3" fillId="4" borderId="29" xfId="0" applyNumberFormat="1" applyFont="1" applyFill="1" applyBorder="1" applyAlignment="1">
      <alignment horizontal="right"/>
    </xf>
    <xf numFmtId="3" fontId="3" fillId="4" borderId="30" xfId="0" applyNumberFormat="1" applyFont="1" applyFill="1" applyBorder="1" applyAlignment="1">
      <alignment horizontal="right"/>
    </xf>
    <xf numFmtId="3" fontId="3" fillId="4" borderId="31" xfId="0" applyNumberFormat="1" applyFont="1" applyFill="1" applyBorder="1" applyAlignment="1">
      <alignment horizontal="right"/>
    </xf>
    <xf numFmtId="0" fontId="14" fillId="0" borderId="0" xfId="0" applyFont="1"/>
    <xf numFmtId="3" fontId="15" fillId="5" borderId="32" xfId="0" applyNumberFormat="1" applyFont="1" applyFill="1" applyBorder="1"/>
    <xf numFmtId="3" fontId="15" fillId="5" borderId="33" xfId="0" applyNumberFormat="1" applyFont="1" applyFill="1" applyBorder="1"/>
    <xf numFmtId="0" fontId="4" fillId="5" borderId="27" xfId="0" applyFont="1" applyFill="1" applyBorder="1" applyAlignment="1">
      <alignment wrapText="1"/>
    </xf>
    <xf numFmtId="0" fontId="12" fillId="5" borderId="27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5" xfId="0" applyFont="1" applyFill="1" applyBorder="1"/>
    <xf numFmtId="0" fontId="5" fillId="3" borderId="36" xfId="0" applyFont="1" applyFill="1" applyBorder="1" applyAlignment="1">
      <alignment horizontal="center"/>
    </xf>
    <xf numFmtId="0" fontId="17" fillId="4" borderId="37" xfId="0" applyFont="1" applyFill="1" applyBorder="1" applyAlignment="1">
      <alignment wrapText="1"/>
    </xf>
    <xf numFmtId="3" fontId="3" fillId="4" borderId="22" xfId="0" applyNumberFormat="1" applyFont="1" applyFill="1" applyBorder="1"/>
    <xf numFmtId="3" fontId="3" fillId="4" borderId="32" xfId="0" applyNumberFormat="1" applyFont="1" applyFill="1" applyBorder="1"/>
    <xf numFmtId="3" fontId="3" fillId="4" borderId="33" xfId="0" applyNumberFormat="1" applyFont="1" applyFill="1" applyBorder="1" applyAlignment="1">
      <alignment horizontal="right"/>
    </xf>
    <xf numFmtId="3" fontId="3" fillId="4" borderId="38" xfId="0" applyNumberFormat="1" applyFont="1" applyFill="1" applyBorder="1" applyAlignment="1">
      <alignment horizontal="right"/>
    </xf>
    <xf numFmtId="0" fontId="19" fillId="4" borderId="39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0" fillId="0" borderId="0" xfId="0" applyBorder="1"/>
    <xf numFmtId="0" fontId="9" fillId="4" borderId="46" xfId="0" applyFont="1" applyFill="1" applyBorder="1"/>
    <xf numFmtId="0" fontId="9" fillId="4" borderId="47" xfId="0" applyFont="1" applyFill="1" applyBorder="1"/>
    <xf numFmtId="0" fontId="9" fillId="4" borderId="48" xfId="0" applyFont="1" applyFill="1" applyBorder="1"/>
    <xf numFmtId="3" fontId="19" fillId="4" borderId="49" xfId="0" applyNumberFormat="1" applyFont="1" applyFill="1" applyBorder="1"/>
    <xf numFmtId="0" fontId="8" fillId="4" borderId="52" xfId="0" applyFont="1" applyFill="1" applyBorder="1" applyAlignment="1">
      <alignment horizontal="center" wrapText="1"/>
    </xf>
    <xf numFmtId="0" fontId="8" fillId="4" borderId="52" xfId="0" applyFont="1" applyFill="1" applyBorder="1" applyAlignment="1">
      <alignment horizontal="center"/>
    </xf>
    <xf numFmtId="0" fontId="8" fillId="6" borderId="52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55" xfId="0" applyFont="1" applyFill="1" applyBorder="1" applyAlignment="1">
      <alignment horizontal="center"/>
    </xf>
    <xf numFmtId="0" fontId="0" fillId="0" borderId="57" xfId="0" applyBorder="1"/>
    <xf numFmtId="0" fontId="0" fillId="0" borderId="59" xfId="0" applyBorder="1"/>
    <xf numFmtId="0" fontId="0" fillId="0" borderId="52" xfId="0" applyBorder="1"/>
    <xf numFmtId="0" fontId="0" fillId="0" borderId="56" xfId="0" applyBorder="1"/>
    <xf numFmtId="0" fontId="18" fillId="0" borderId="60" xfId="0" applyFont="1" applyBorder="1"/>
    <xf numFmtId="0" fontId="18" fillId="0" borderId="61" xfId="0" applyFont="1" applyBorder="1"/>
    <xf numFmtId="0" fontId="18" fillId="6" borderId="61" xfId="0" applyFont="1" applyFill="1" applyBorder="1"/>
    <xf numFmtId="0" fontId="18" fillId="0" borderId="63" xfId="0" applyFont="1" applyBorder="1"/>
    <xf numFmtId="0" fontId="18" fillId="0" borderId="64" xfId="0" applyFont="1" applyBorder="1"/>
    <xf numFmtId="0" fontId="18" fillId="0" borderId="65" xfId="0" applyFont="1" applyBorder="1"/>
    <xf numFmtId="0" fontId="18" fillId="0" borderId="57" xfId="0" applyFont="1" applyBorder="1"/>
    <xf numFmtId="0" fontId="18" fillId="6" borderId="57" xfId="0" applyFont="1" applyFill="1" applyBorder="1"/>
    <xf numFmtId="0" fontId="18" fillId="0" borderId="66" xfId="0" applyFont="1" applyBorder="1"/>
    <xf numFmtId="0" fontId="18" fillId="0" borderId="59" xfId="0" applyFont="1" applyBorder="1"/>
    <xf numFmtId="0" fontId="18" fillId="0" borderId="54" xfId="0" applyFont="1" applyBorder="1"/>
    <xf numFmtId="0" fontId="18" fillId="0" borderId="52" xfId="0" applyFont="1" applyBorder="1"/>
    <xf numFmtId="0" fontId="18" fillId="6" borderId="52" xfId="0" applyFont="1" applyFill="1" applyBorder="1"/>
    <xf numFmtId="0" fontId="18" fillId="0" borderId="55" xfId="0" applyFont="1" applyBorder="1"/>
    <xf numFmtId="0" fontId="18" fillId="0" borderId="56" xfId="0" applyFont="1" applyBorder="1"/>
    <xf numFmtId="3" fontId="21" fillId="0" borderId="60" xfId="1" applyNumberFormat="1" applyFont="1" applyBorder="1"/>
    <xf numFmtId="0" fontId="21" fillId="0" borderId="62" xfId="0" applyFont="1" applyBorder="1"/>
    <xf numFmtId="0" fontId="21" fillId="7" borderId="61" xfId="0" applyFont="1" applyFill="1" applyBorder="1"/>
    <xf numFmtId="3" fontId="21" fillId="0" borderId="65" xfId="1" applyNumberFormat="1" applyFont="1" applyBorder="1"/>
    <xf numFmtId="0" fontId="21" fillId="0" borderId="58" xfId="0" applyFont="1" applyBorder="1"/>
    <xf numFmtId="0" fontId="21" fillId="7" borderId="57" xfId="0" applyFont="1" applyFill="1" applyBorder="1"/>
    <xf numFmtId="3" fontId="21" fillId="0" borderId="67" xfId="1" applyNumberFormat="1" applyFont="1" applyBorder="1"/>
    <xf numFmtId="0" fontId="21" fillId="0" borderId="53" xfId="0" applyFont="1" applyBorder="1"/>
    <xf numFmtId="0" fontId="21" fillId="7" borderId="52" xfId="0" applyFont="1" applyFill="1" applyBorder="1"/>
    <xf numFmtId="0" fontId="8" fillId="8" borderId="68" xfId="0" applyFont="1" applyFill="1" applyBorder="1" applyAlignment="1">
      <alignment horizontal="center" vertical="center"/>
    </xf>
    <xf numFmtId="0" fontId="13" fillId="8" borderId="69" xfId="0" applyFont="1" applyFill="1" applyBorder="1"/>
    <xf numFmtId="0" fontId="13" fillId="8" borderId="11" xfId="0" applyFont="1" applyFill="1" applyBorder="1"/>
    <xf numFmtId="0" fontId="8" fillId="8" borderId="73" xfId="0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 wrapText="1"/>
    </xf>
    <xf numFmtId="0" fontId="8" fillId="8" borderId="75" xfId="0" applyFont="1" applyFill="1" applyBorder="1" applyAlignment="1">
      <alignment horizontal="center" vertical="center"/>
    </xf>
    <xf numFmtId="0" fontId="0" fillId="8" borderId="57" xfId="0" applyFill="1" applyBorder="1"/>
    <xf numFmtId="0" fontId="0" fillId="0" borderId="77" xfId="0" applyBorder="1"/>
    <xf numFmtId="0" fontId="0" fillId="8" borderId="52" xfId="0" applyFill="1" applyBorder="1"/>
    <xf numFmtId="0" fontId="0" fillId="0" borderId="78" xfId="0" applyBorder="1"/>
    <xf numFmtId="3" fontId="15" fillId="5" borderId="37" xfId="0" applyNumberFormat="1" applyFont="1" applyFill="1" applyBorder="1"/>
    <xf numFmtId="0" fontId="0" fillId="0" borderId="79" xfId="0" applyBorder="1"/>
    <xf numFmtId="0" fontId="0" fillId="8" borderId="79" xfId="0" applyFill="1" applyBorder="1"/>
    <xf numFmtId="0" fontId="0" fillId="0" borderId="80" xfId="0" applyBorder="1"/>
    <xf numFmtId="0" fontId="8" fillId="8" borderId="81" xfId="0" applyFont="1" applyFill="1" applyBorder="1" applyAlignment="1">
      <alignment horizontal="center" vertical="center"/>
    </xf>
    <xf numFmtId="0" fontId="13" fillId="8" borderId="82" xfId="0" applyFont="1" applyFill="1" applyBorder="1"/>
    <xf numFmtId="0" fontId="5" fillId="5" borderId="43" xfId="0" applyFont="1" applyFill="1" applyBorder="1" applyAlignment="1">
      <alignment horizontal="center"/>
    </xf>
    <xf numFmtId="0" fontId="5" fillId="5" borderId="45" xfId="0" applyFont="1" applyFill="1" applyBorder="1"/>
    <xf numFmtId="0" fontId="5" fillId="5" borderId="83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83" xfId="0" applyFont="1" applyFill="1" applyBorder="1"/>
    <xf numFmtId="0" fontId="4" fillId="3" borderId="69" xfId="0" applyFont="1" applyFill="1" applyBorder="1" applyAlignment="1">
      <alignment wrapText="1"/>
    </xf>
    <xf numFmtId="0" fontId="4" fillId="3" borderId="82" xfId="0" applyFont="1" applyFill="1" applyBorder="1" applyAlignment="1">
      <alignment wrapText="1"/>
    </xf>
    <xf numFmtId="3" fontId="21" fillId="0" borderId="76" xfId="0" applyNumberFormat="1" applyFont="1" applyBorder="1"/>
    <xf numFmtId="0" fontId="21" fillId="0" borderId="79" xfId="0" applyFont="1" applyBorder="1"/>
    <xf numFmtId="0" fontId="21" fillId="7" borderId="79" xfId="0" applyFont="1" applyFill="1" applyBorder="1"/>
    <xf numFmtId="0" fontId="21" fillId="7" borderId="80" xfId="0" applyFont="1" applyFill="1" applyBorder="1"/>
    <xf numFmtId="3" fontId="21" fillId="0" borderId="59" xfId="0" applyNumberFormat="1" applyFont="1" applyBorder="1"/>
    <xf numFmtId="0" fontId="21" fillId="0" borderId="57" xfId="0" applyFont="1" applyBorder="1"/>
    <xf numFmtId="0" fontId="21" fillId="7" borderId="77" xfId="0" applyFont="1" applyFill="1" applyBorder="1"/>
    <xf numFmtId="3" fontId="21" fillId="0" borderId="56" xfId="0" applyNumberFormat="1" applyFont="1" applyBorder="1"/>
    <xf numFmtId="0" fontId="21" fillId="0" borderId="52" xfId="0" applyFont="1" applyBorder="1"/>
    <xf numFmtId="0" fontId="21" fillId="7" borderId="78" xfId="0" applyFont="1" applyFill="1" applyBorder="1"/>
    <xf numFmtId="3" fontId="3" fillId="5" borderId="49" xfId="0" applyNumberFormat="1" applyFont="1" applyFill="1" applyBorder="1" applyAlignment="1">
      <alignment horizontal="right"/>
    </xf>
    <xf numFmtId="3" fontId="3" fillId="5" borderId="50" xfId="0" applyNumberFormat="1" applyFont="1" applyFill="1" applyBorder="1" applyAlignment="1">
      <alignment horizontal="right"/>
    </xf>
    <xf numFmtId="3" fontId="3" fillId="5" borderId="51" xfId="0" applyNumberFormat="1" applyFont="1" applyFill="1" applyBorder="1" applyAlignment="1">
      <alignment horizontal="right"/>
    </xf>
    <xf numFmtId="3" fontId="3" fillId="5" borderId="84" xfId="0" applyNumberFormat="1" applyFont="1" applyFill="1" applyBorder="1"/>
    <xf numFmtId="3" fontId="3" fillId="5" borderId="32" xfId="0" applyNumberFormat="1" applyFont="1" applyFill="1" applyBorder="1"/>
    <xf numFmtId="3" fontId="3" fillId="5" borderId="22" xfId="0" applyNumberFormat="1" applyFont="1" applyFill="1" applyBorder="1"/>
    <xf numFmtId="3" fontId="22" fillId="5" borderId="23" xfId="0" applyNumberFormat="1" applyFont="1" applyFill="1" applyBorder="1"/>
    <xf numFmtId="3" fontId="3" fillId="5" borderId="27" xfId="0" applyNumberFormat="1" applyFont="1" applyFill="1" applyBorder="1" applyAlignment="1">
      <alignment horizontal="right"/>
    </xf>
    <xf numFmtId="0" fontId="0" fillId="0" borderId="88" xfId="0" applyBorder="1"/>
    <xf numFmtId="0" fontId="0" fillId="0" borderId="89" xfId="0" applyBorder="1"/>
    <xf numFmtId="0" fontId="0" fillId="0" borderId="90" xfId="0" applyBorder="1"/>
    <xf numFmtId="3" fontId="18" fillId="0" borderId="57" xfId="0" applyNumberFormat="1" applyFont="1" applyBorder="1"/>
    <xf numFmtId="3" fontId="18" fillId="0" borderId="59" xfId="0" applyNumberFormat="1" applyFont="1" applyBorder="1"/>
    <xf numFmtId="0" fontId="8" fillId="4" borderId="56" xfId="0" applyFont="1" applyFill="1" applyBorder="1" applyAlignment="1">
      <alignment horizontal="center" wrapText="1"/>
    </xf>
    <xf numFmtId="0" fontId="8" fillId="6" borderId="52" xfId="0" applyFont="1" applyFill="1" applyBorder="1" applyAlignment="1">
      <alignment horizontal="center" wrapText="1"/>
    </xf>
    <xf numFmtId="0" fontId="8" fillId="8" borderId="74" xfId="0" applyFont="1" applyFill="1" applyBorder="1" applyAlignment="1">
      <alignment horizontal="center" vertical="center" wrapText="1"/>
    </xf>
    <xf numFmtId="3" fontId="1" fillId="0" borderId="57" xfId="2" applyNumberFormat="1" applyBorder="1"/>
    <xf numFmtId="3" fontId="1" fillId="0" borderId="57" xfId="2" applyNumberFormat="1" applyBorder="1"/>
    <xf numFmtId="3" fontId="23" fillId="8" borderId="57" xfId="2" applyNumberFormat="1" applyFont="1" applyFill="1" applyBorder="1"/>
    <xf numFmtId="3" fontId="1" fillId="0" borderId="57" xfId="2" applyNumberFormat="1" applyBorder="1"/>
    <xf numFmtId="3" fontId="1" fillId="0" borderId="57" xfId="2" applyNumberFormat="1" applyBorder="1"/>
    <xf numFmtId="3" fontId="1" fillId="0" borderId="57" xfId="2" applyNumberFormat="1" applyBorder="1"/>
    <xf numFmtId="3" fontId="1" fillId="0" borderId="58" xfId="2" applyNumberFormat="1" applyBorder="1"/>
    <xf numFmtId="0" fontId="14" fillId="5" borderId="9" xfId="0" applyFont="1" applyFill="1" applyBorder="1" applyAlignment="1">
      <alignment horizontal="center" vertical="center"/>
    </xf>
    <xf numFmtId="3" fontId="1" fillId="9" borderId="91" xfId="2" applyNumberFormat="1" applyFill="1" applyBorder="1"/>
    <xf numFmtId="0" fontId="18" fillId="6" borderId="92" xfId="0" applyFont="1" applyFill="1" applyBorder="1"/>
    <xf numFmtId="0" fontId="18" fillId="0" borderId="93" xfId="0" applyFont="1" applyBorder="1"/>
    <xf numFmtId="3" fontId="19" fillId="4" borderId="45" xfId="0" applyNumberFormat="1" applyFont="1" applyFill="1" applyBorder="1"/>
    <xf numFmtId="0" fontId="10" fillId="4" borderId="94" xfId="0" applyFont="1" applyFill="1" applyBorder="1" applyAlignment="1">
      <alignment horizontal="left" vertical="center"/>
    </xf>
    <xf numFmtId="3" fontId="20" fillId="4" borderId="95" xfId="0" applyNumberFormat="1" applyFont="1" applyFill="1" applyBorder="1" applyAlignment="1">
      <alignment horizontal="right" vertical="center"/>
    </xf>
    <xf numFmtId="3" fontId="20" fillId="4" borderId="96" xfId="0" applyNumberFormat="1" applyFont="1" applyFill="1" applyBorder="1" applyAlignment="1">
      <alignment horizontal="right" vertical="center"/>
    </xf>
    <xf numFmtId="3" fontId="20" fillId="4" borderId="97" xfId="0" applyNumberFormat="1" applyFont="1" applyFill="1" applyBorder="1" applyAlignment="1">
      <alignment horizontal="right" vertical="center"/>
    </xf>
    <xf numFmtId="3" fontId="20" fillId="4" borderId="98" xfId="0" applyNumberFormat="1" applyFont="1" applyFill="1" applyBorder="1" applyAlignment="1">
      <alignment horizontal="right" vertical="center"/>
    </xf>
    <xf numFmtId="0" fontId="19" fillId="6" borderId="96" xfId="0" applyFont="1" applyFill="1" applyBorder="1"/>
    <xf numFmtId="3" fontId="20" fillId="4" borderId="99" xfId="0" applyNumberFormat="1" applyFont="1" applyFill="1" applyBorder="1" applyAlignment="1">
      <alignment horizontal="right" vertical="center"/>
    </xf>
    <xf numFmtId="3" fontId="19" fillId="4" borderId="97" xfId="0" applyNumberFormat="1" applyFont="1" applyFill="1" applyBorder="1"/>
    <xf numFmtId="0" fontId="8" fillId="4" borderId="40" xfId="0" applyFont="1" applyFill="1" applyBorder="1" applyAlignment="1">
      <alignment horizontal="center" wrapText="1"/>
    </xf>
    <xf numFmtId="0" fontId="7" fillId="0" borderId="0" xfId="0" applyFont="1" applyAlignment="1"/>
    <xf numFmtId="0" fontId="8" fillId="0" borderId="0" xfId="0" applyFont="1" applyAlignment="1">
      <alignment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87" xfId="0" applyFont="1" applyFill="1" applyBorder="1" applyAlignment="1">
      <alignment horizontal="center" vertical="center" wrapText="1"/>
    </xf>
    <xf numFmtId="0" fontId="8" fillId="4" borderId="85" xfId="0" applyFont="1" applyFill="1" applyBorder="1" applyAlignment="1">
      <alignment horizontal="center" wrapText="1"/>
    </xf>
    <xf numFmtId="0" fontId="8" fillId="4" borderId="41" xfId="0" applyFont="1" applyFill="1" applyBorder="1" applyAlignment="1">
      <alignment horizontal="center" wrapText="1"/>
    </xf>
    <xf numFmtId="0" fontId="8" fillId="4" borderId="86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8" fillId="8" borderId="71" xfId="0" applyFont="1" applyFill="1" applyBorder="1" applyAlignment="1">
      <alignment horizontal="center" wrapText="1"/>
    </xf>
    <xf numFmtId="0" fontId="2" fillId="8" borderId="12" xfId="0" applyFont="1" applyFill="1" applyBorder="1" applyAlignment="1"/>
    <xf numFmtId="0" fontId="8" fillId="8" borderId="10" xfId="0" applyFont="1" applyFill="1" applyBorder="1" applyAlignment="1"/>
    <xf numFmtId="0" fontId="8" fillId="8" borderId="70" xfId="0" applyFont="1" applyFill="1" applyBorder="1" applyAlignment="1">
      <alignment horizontal="center" wrapText="1"/>
    </xf>
    <xf numFmtId="0" fontId="8" fillId="8" borderId="72" xfId="0" applyFont="1" applyFill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</cellXfs>
  <cellStyles count="3">
    <cellStyle name="Normální" xfId="0" builtinId="0"/>
    <cellStyle name="Normální 2" xfId="2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J41" sqref="J41"/>
    </sheetView>
  </sheetViews>
  <sheetFormatPr defaultRowHeight="12.75" x14ac:dyDescent="0.2"/>
  <cols>
    <col min="1" max="1" width="21" customWidth="1"/>
    <col min="2" max="2" width="7" customWidth="1"/>
    <col min="3" max="3" width="6.7109375" customWidth="1"/>
    <col min="4" max="4" width="6.42578125" customWidth="1"/>
    <col min="5" max="5" width="6.7109375" customWidth="1"/>
    <col min="6" max="6" width="6.85546875" customWidth="1"/>
    <col min="7" max="7" width="6.5703125" customWidth="1"/>
    <col min="8" max="9" width="5.42578125" customWidth="1"/>
    <col min="10" max="11" width="5.28515625" customWidth="1"/>
    <col min="12" max="12" width="6.28515625" customWidth="1"/>
    <col min="13" max="13" width="5.28515625" customWidth="1"/>
    <col min="14" max="14" width="8.42578125" customWidth="1"/>
  </cols>
  <sheetData>
    <row r="1" spans="1:16" ht="15" x14ac:dyDescent="0.25">
      <c r="A1" s="6" t="s">
        <v>102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</row>
    <row r="2" spans="1:16" ht="15" x14ac:dyDescent="0.25">
      <c r="A2" s="172" t="s">
        <v>111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6" ht="13.5" thickBot="1" x14ac:dyDescent="0.25">
      <c r="A3" s="1"/>
      <c r="B3" s="1"/>
      <c r="C3" s="1"/>
      <c r="D3" s="2"/>
      <c r="E3" s="2"/>
      <c r="F3" s="1"/>
      <c r="G3" s="1"/>
      <c r="H3" s="1"/>
    </row>
    <row r="4" spans="1:16" ht="14.25" customHeight="1" thickTop="1" x14ac:dyDescent="0.2">
      <c r="A4" s="174" t="s">
        <v>23</v>
      </c>
      <c r="B4" s="176" t="s">
        <v>24</v>
      </c>
      <c r="C4" s="177"/>
      <c r="D4" s="177"/>
      <c r="E4" s="177"/>
      <c r="F4" s="177"/>
      <c r="G4" s="178"/>
      <c r="H4" s="171" t="s">
        <v>66</v>
      </c>
      <c r="I4" s="171"/>
      <c r="J4" s="171"/>
      <c r="K4" s="171"/>
      <c r="L4" s="171"/>
      <c r="M4" s="171"/>
      <c r="N4" s="59" t="s">
        <v>72</v>
      </c>
    </row>
    <row r="5" spans="1:16" ht="23.25" thickBot="1" x14ac:dyDescent="0.25">
      <c r="A5" s="175"/>
      <c r="B5" s="70" t="s">
        <v>67</v>
      </c>
      <c r="C5" s="66" t="s">
        <v>74</v>
      </c>
      <c r="D5" s="67" t="s">
        <v>68</v>
      </c>
      <c r="E5" s="66" t="s">
        <v>73</v>
      </c>
      <c r="F5" s="68" t="s">
        <v>27</v>
      </c>
      <c r="G5" s="71" t="s">
        <v>69</v>
      </c>
      <c r="H5" s="148" t="s">
        <v>25</v>
      </c>
      <c r="I5" s="66" t="s">
        <v>105</v>
      </c>
      <c r="J5" s="66" t="s">
        <v>26</v>
      </c>
      <c r="K5" s="66" t="s">
        <v>106</v>
      </c>
      <c r="L5" s="149" t="s">
        <v>110</v>
      </c>
      <c r="M5" s="69" t="s">
        <v>107</v>
      </c>
      <c r="N5" s="60" t="s">
        <v>2</v>
      </c>
    </row>
    <row r="6" spans="1:16" ht="13.5" customHeight="1" thickBot="1" x14ac:dyDescent="0.25">
      <c r="A6" s="62" t="s">
        <v>28</v>
      </c>
      <c r="B6" s="76">
        <v>801</v>
      </c>
      <c r="C6" s="77">
        <v>677</v>
      </c>
      <c r="D6" s="77">
        <v>843</v>
      </c>
      <c r="E6" s="77">
        <v>730</v>
      </c>
      <c r="F6" s="78">
        <f t="shared" ref="F6:F28" si="0">B6+D6</f>
        <v>1644</v>
      </c>
      <c r="G6" s="79">
        <f t="shared" ref="G6:G28" si="1">C6+E6</f>
        <v>1407</v>
      </c>
      <c r="H6" s="80">
        <v>5</v>
      </c>
      <c r="I6" s="77"/>
      <c r="J6" s="77">
        <v>6</v>
      </c>
      <c r="K6" s="77">
        <v>2</v>
      </c>
      <c r="L6" s="78">
        <f>H6+I6+J6+K6</f>
        <v>13</v>
      </c>
      <c r="M6" s="79">
        <f>I6+K6</f>
        <v>2</v>
      </c>
      <c r="N6" s="65">
        <f>F6+L6</f>
        <v>1657</v>
      </c>
    </row>
    <row r="7" spans="1:16" ht="13.5" customHeight="1" thickBot="1" x14ac:dyDescent="0.25">
      <c r="A7" s="63" t="s">
        <v>29</v>
      </c>
      <c r="B7" s="81">
        <v>1853</v>
      </c>
      <c r="C7" s="82">
        <v>1597</v>
      </c>
      <c r="D7" s="82">
        <v>1834</v>
      </c>
      <c r="E7" s="82">
        <v>1600</v>
      </c>
      <c r="F7" s="83">
        <f t="shared" si="0"/>
        <v>3687</v>
      </c>
      <c r="G7" s="84">
        <f t="shared" si="1"/>
        <v>3197</v>
      </c>
      <c r="H7" s="85">
        <v>74</v>
      </c>
      <c r="I7" s="82">
        <v>3</v>
      </c>
      <c r="J7" s="82">
        <v>31</v>
      </c>
      <c r="K7" s="82">
        <v>3</v>
      </c>
      <c r="L7" s="78">
        <f t="shared" ref="L7:L29" si="2">H7+I7+J7+K7</f>
        <v>111</v>
      </c>
      <c r="M7" s="79">
        <f t="shared" ref="M7:M28" si="3">I7+K7</f>
        <v>6</v>
      </c>
      <c r="N7" s="65">
        <f t="shared" ref="N7:N29" si="4">F7+L7</f>
        <v>3798</v>
      </c>
    </row>
    <row r="8" spans="1:16" ht="13.5" customHeight="1" thickBot="1" x14ac:dyDescent="0.25">
      <c r="A8" s="63" t="s">
        <v>30</v>
      </c>
      <c r="B8" s="81">
        <v>1285</v>
      </c>
      <c r="C8" s="82">
        <v>1076</v>
      </c>
      <c r="D8" s="82">
        <v>1321</v>
      </c>
      <c r="E8" s="82">
        <v>1137</v>
      </c>
      <c r="F8" s="83">
        <f t="shared" si="0"/>
        <v>2606</v>
      </c>
      <c r="G8" s="84">
        <f t="shared" si="1"/>
        <v>2213</v>
      </c>
      <c r="H8" s="85">
        <v>21</v>
      </c>
      <c r="I8" s="82">
        <v>1</v>
      </c>
      <c r="J8" s="82">
        <v>11</v>
      </c>
      <c r="K8" s="82">
        <v>2</v>
      </c>
      <c r="L8" s="78">
        <f t="shared" si="2"/>
        <v>35</v>
      </c>
      <c r="M8" s="79">
        <f t="shared" si="3"/>
        <v>3</v>
      </c>
      <c r="N8" s="65">
        <f t="shared" si="4"/>
        <v>2641</v>
      </c>
      <c r="O8" s="61"/>
    </row>
    <row r="9" spans="1:16" ht="13.5" customHeight="1" thickBot="1" x14ac:dyDescent="0.25">
      <c r="A9" s="63" t="s">
        <v>31</v>
      </c>
      <c r="B9" s="81">
        <v>615</v>
      </c>
      <c r="C9" s="82">
        <v>520</v>
      </c>
      <c r="D9" s="82">
        <v>704</v>
      </c>
      <c r="E9" s="82">
        <v>589</v>
      </c>
      <c r="F9" s="83">
        <f t="shared" si="0"/>
        <v>1319</v>
      </c>
      <c r="G9" s="84">
        <f t="shared" si="1"/>
        <v>1109</v>
      </c>
      <c r="H9" s="85">
        <v>4</v>
      </c>
      <c r="I9" s="82"/>
      <c r="J9" s="82">
        <v>1</v>
      </c>
      <c r="K9" s="82"/>
      <c r="L9" s="78">
        <f t="shared" si="2"/>
        <v>5</v>
      </c>
      <c r="M9" s="79">
        <f t="shared" si="3"/>
        <v>0</v>
      </c>
      <c r="N9" s="65">
        <f t="shared" si="4"/>
        <v>1324</v>
      </c>
    </row>
    <row r="10" spans="1:16" ht="13.5" customHeight="1" thickBot="1" x14ac:dyDescent="0.25">
      <c r="A10" s="63" t="s">
        <v>32</v>
      </c>
      <c r="B10" s="81">
        <v>5759</v>
      </c>
      <c r="C10" s="82">
        <v>4926</v>
      </c>
      <c r="D10" s="82">
        <v>6124</v>
      </c>
      <c r="E10" s="82">
        <v>5339</v>
      </c>
      <c r="F10" s="83">
        <f t="shared" si="0"/>
        <v>11883</v>
      </c>
      <c r="G10" s="84">
        <f t="shared" si="1"/>
        <v>10265</v>
      </c>
      <c r="H10" s="85">
        <v>273</v>
      </c>
      <c r="I10" s="82">
        <v>9</v>
      </c>
      <c r="J10" s="82">
        <v>131</v>
      </c>
      <c r="K10" s="82">
        <v>13</v>
      </c>
      <c r="L10" s="78">
        <f t="shared" si="2"/>
        <v>426</v>
      </c>
      <c r="M10" s="79">
        <f t="shared" si="3"/>
        <v>22</v>
      </c>
      <c r="N10" s="65">
        <f t="shared" si="4"/>
        <v>12309</v>
      </c>
    </row>
    <row r="11" spans="1:16" ht="13.5" customHeight="1" thickBot="1" x14ac:dyDescent="0.25">
      <c r="A11" s="63" t="s">
        <v>33</v>
      </c>
      <c r="B11" s="81">
        <v>549</v>
      </c>
      <c r="C11" s="82">
        <v>477</v>
      </c>
      <c r="D11" s="82">
        <v>563</v>
      </c>
      <c r="E11" s="82">
        <v>511</v>
      </c>
      <c r="F11" s="83">
        <f t="shared" si="0"/>
        <v>1112</v>
      </c>
      <c r="G11" s="84">
        <f t="shared" si="1"/>
        <v>988</v>
      </c>
      <c r="H11" s="85">
        <v>7</v>
      </c>
      <c r="I11" s="82"/>
      <c r="J11" s="82">
        <v>3</v>
      </c>
      <c r="K11" s="82"/>
      <c r="L11" s="78">
        <f t="shared" si="2"/>
        <v>10</v>
      </c>
      <c r="M11" s="79">
        <f t="shared" si="3"/>
        <v>0</v>
      </c>
      <c r="N11" s="65">
        <f t="shared" si="4"/>
        <v>1122</v>
      </c>
    </row>
    <row r="12" spans="1:16" ht="13.5" customHeight="1" thickBot="1" x14ac:dyDescent="0.25">
      <c r="A12" s="63" t="s">
        <v>34</v>
      </c>
      <c r="B12" s="81">
        <v>1664</v>
      </c>
      <c r="C12" s="82">
        <v>1400</v>
      </c>
      <c r="D12" s="82">
        <v>1653</v>
      </c>
      <c r="E12" s="82">
        <v>1407</v>
      </c>
      <c r="F12" s="83">
        <f t="shared" si="0"/>
        <v>3317</v>
      </c>
      <c r="G12" s="84">
        <f t="shared" si="1"/>
        <v>2807</v>
      </c>
      <c r="H12" s="85">
        <v>29</v>
      </c>
      <c r="I12" s="82">
        <v>7</v>
      </c>
      <c r="J12" s="82">
        <v>32</v>
      </c>
      <c r="K12" s="82">
        <v>2</v>
      </c>
      <c r="L12" s="78">
        <f t="shared" si="2"/>
        <v>70</v>
      </c>
      <c r="M12" s="79">
        <f t="shared" si="3"/>
        <v>9</v>
      </c>
      <c r="N12" s="65">
        <f t="shared" si="4"/>
        <v>3387</v>
      </c>
    </row>
    <row r="13" spans="1:16" ht="13.5" customHeight="1" thickBot="1" x14ac:dyDescent="0.25">
      <c r="A13" s="63" t="s">
        <v>35</v>
      </c>
      <c r="B13" s="81">
        <v>18057</v>
      </c>
      <c r="C13" s="82">
        <v>15341</v>
      </c>
      <c r="D13" s="82">
        <v>19319</v>
      </c>
      <c r="E13" s="82">
        <v>16732</v>
      </c>
      <c r="F13" s="83">
        <f t="shared" si="0"/>
        <v>37376</v>
      </c>
      <c r="G13" s="84">
        <f t="shared" si="1"/>
        <v>32073</v>
      </c>
      <c r="H13" s="85">
        <v>1009</v>
      </c>
      <c r="I13" s="82">
        <v>112</v>
      </c>
      <c r="J13" s="146">
        <v>637</v>
      </c>
      <c r="K13" s="82">
        <v>111</v>
      </c>
      <c r="L13" s="78">
        <f t="shared" si="2"/>
        <v>1869</v>
      </c>
      <c r="M13" s="79">
        <f t="shared" si="3"/>
        <v>223</v>
      </c>
      <c r="N13" s="65">
        <f t="shared" si="4"/>
        <v>39245</v>
      </c>
    </row>
    <row r="14" spans="1:16" ht="13.5" customHeight="1" thickBot="1" x14ac:dyDescent="0.25">
      <c r="A14" s="63" t="s">
        <v>36</v>
      </c>
      <c r="B14" s="81">
        <v>948</v>
      </c>
      <c r="C14" s="82">
        <v>811</v>
      </c>
      <c r="D14" s="82">
        <v>1005</v>
      </c>
      <c r="E14" s="82">
        <v>858</v>
      </c>
      <c r="F14" s="83">
        <f t="shared" si="0"/>
        <v>1953</v>
      </c>
      <c r="G14" s="84">
        <f t="shared" si="1"/>
        <v>1669</v>
      </c>
      <c r="H14" s="85">
        <v>11</v>
      </c>
      <c r="I14" s="82">
        <v>1</v>
      </c>
      <c r="J14" s="82">
        <v>9</v>
      </c>
      <c r="K14" s="82"/>
      <c r="L14" s="78">
        <f t="shared" si="2"/>
        <v>21</v>
      </c>
      <c r="M14" s="79">
        <f t="shared" si="3"/>
        <v>1</v>
      </c>
      <c r="N14" s="65">
        <f t="shared" si="4"/>
        <v>1974</v>
      </c>
    </row>
    <row r="15" spans="1:16" ht="13.5" customHeight="1" thickBot="1" x14ac:dyDescent="0.25">
      <c r="A15" s="63" t="s">
        <v>37</v>
      </c>
      <c r="B15" s="81">
        <v>357</v>
      </c>
      <c r="C15" s="82">
        <v>298</v>
      </c>
      <c r="D15" s="82">
        <v>348</v>
      </c>
      <c r="E15" s="82">
        <v>297</v>
      </c>
      <c r="F15" s="83">
        <f t="shared" si="0"/>
        <v>705</v>
      </c>
      <c r="G15" s="84">
        <f t="shared" si="1"/>
        <v>595</v>
      </c>
      <c r="H15" s="85">
        <v>15</v>
      </c>
      <c r="I15" s="82">
        <v>1</v>
      </c>
      <c r="J15" s="82">
        <v>1</v>
      </c>
      <c r="K15" s="82"/>
      <c r="L15" s="78">
        <f t="shared" si="2"/>
        <v>17</v>
      </c>
      <c r="M15" s="79">
        <f t="shared" si="3"/>
        <v>1</v>
      </c>
      <c r="N15" s="65">
        <f t="shared" si="4"/>
        <v>722</v>
      </c>
    </row>
    <row r="16" spans="1:16" ht="13.5" customHeight="1" thickBot="1" x14ac:dyDescent="0.25">
      <c r="A16" s="63" t="s">
        <v>38</v>
      </c>
      <c r="B16" s="81">
        <v>50157</v>
      </c>
      <c r="C16" s="82">
        <v>43403</v>
      </c>
      <c r="D16" s="82">
        <v>53452</v>
      </c>
      <c r="E16" s="82">
        <v>46943</v>
      </c>
      <c r="F16" s="83">
        <f t="shared" si="0"/>
        <v>103609</v>
      </c>
      <c r="G16" s="84">
        <f t="shared" si="1"/>
        <v>90346</v>
      </c>
      <c r="H16" s="147">
        <v>1830</v>
      </c>
      <c r="I16" s="82">
        <v>197</v>
      </c>
      <c r="J16" s="146">
        <v>1234</v>
      </c>
      <c r="K16" s="146">
        <v>185</v>
      </c>
      <c r="L16" s="78">
        <f t="shared" si="2"/>
        <v>3446</v>
      </c>
      <c r="M16" s="79">
        <f t="shared" si="3"/>
        <v>382</v>
      </c>
      <c r="N16" s="65">
        <f t="shared" si="4"/>
        <v>107055</v>
      </c>
      <c r="O16" s="3"/>
      <c r="P16" s="3"/>
    </row>
    <row r="17" spans="1:18" ht="13.5" customHeight="1" thickBot="1" x14ac:dyDescent="0.25">
      <c r="A17" s="63" t="s">
        <v>39</v>
      </c>
      <c r="B17" s="81">
        <v>1491</v>
      </c>
      <c r="C17" s="82">
        <v>1281</v>
      </c>
      <c r="D17" s="82">
        <v>1623</v>
      </c>
      <c r="E17" s="82">
        <v>1411</v>
      </c>
      <c r="F17" s="83">
        <f t="shared" si="0"/>
        <v>3114</v>
      </c>
      <c r="G17" s="84">
        <f t="shared" si="1"/>
        <v>2692</v>
      </c>
      <c r="H17" s="85">
        <v>22</v>
      </c>
      <c r="I17" s="82"/>
      <c r="J17" s="82">
        <v>11</v>
      </c>
      <c r="K17" s="82"/>
      <c r="L17" s="78">
        <f t="shared" si="2"/>
        <v>33</v>
      </c>
      <c r="M17" s="79">
        <f t="shared" si="3"/>
        <v>0</v>
      </c>
      <c r="N17" s="65">
        <f t="shared" si="4"/>
        <v>3147</v>
      </c>
    </row>
    <row r="18" spans="1:18" ht="13.5" customHeight="1" thickBot="1" x14ac:dyDescent="0.25">
      <c r="A18" s="63" t="s">
        <v>40</v>
      </c>
      <c r="B18" s="81">
        <v>688</v>
      </c>
      <c r="C18" s="82">
        <v>608</v>
      </c>
      <c r="D18" s="82">
        <v>721</v>
      </c>
      <c r="E18" s="82">
        <v>624</v>
      </c>
      <c r="F18" s="83">
        <f t="shared" si="0"/>
        <v>1409</v>
      </c>
      <c r="G18" s="84">
        <f t="shared" si="1"/>
        <v>1232</v>
      </c>
      <c r="H18" s="85">
        <v>8</v>
      </c>
      <c r="I18" s="82">
        <v>1</v>
      </c>
      <c r="J18" s="82">
        <v>6</v>
      </c>
      <c r="K18" s="82">
        <v>4</v>
      </c>
      <c r="L18" s="78">
        <f t="shared" si="2"/>
        <v>19</v>
      </c>
      <c r="M18" s="79">
        <f t="shared" si="3"/>
        <v>5</v>
      </c>
      <c r="N18" s="65">
        <f t="shared" si="4"/>
        <v>1428</v>
      </c>
    </row>
    <row r="19" spans="1:18" ht="13.5" customHeight="1" thickBot="1" x14ac:dyDescent="0.25">
      <c r="A19" s="63" t="s">
        <v>41</v>
      </c>
      <c r="B19" s="81">
        <v>2440</v>
      </c>
      <c r="C19" s="82">
        <v>2084</v>
      </c>
      <c r="D19" s="82">
        <v>2487</v>
      </c>
      <c r="E19" s="82">
        <v>2139</v>
      </c>
      <c r="F19" s="83">
        <f t="shared" si="0"/>
        <v>4927</v>
      </c>
      <c r="G19" s="84">
        <f t="shared" si="1"/>
        <v>4223</v>
      </c>
      <c r="H19" s="85">
        <v>26</v>
      </c>
      <c r="I19" s="82">
        <v>1</v>
      </c>
      <c r="J19" s="82">
        <v>11</v>
      </c>
      <c r="K19" s="82"/>
      <c r="L19" s="78">
        <f t="shared" si="2"/>
        <v>38</v>
      </c>
      <c r="M19" s="79">
        <f t="shared" si="3"/>
        <v>1</v>
      </c>
      <c r="N19" s="65">
        <f t="shared" si="4"/>
        <v>4965</v>
      </c>
    </row>
    <row r="20" spans="1:18" ht="13.5" customHeight="1" thickBot="1" x14ac:dyDescent="0.25">
      <c r="A20" s="63" t="s">
        <v>42</v>
      </c>
      <c r="B20" s="81">
        <v>30776</v>
      </c>
      <c r="C20" s="82">
        <v>26498</v>
      </c>
      <c r="D20" s="82">
        <v>34670</v>
      </c>
      <c r="E20" s="82">
        <v>30597</v>
      </c>
      <c r="F20" s="83">
        <f t="shared" si="0"/>
        <v>65446</v>
      </c>
      <c r="G20" s="84">
        <f t="shared" si="1"/>
        <v>57095</v>
      </c>
      <c r="H20" s="85">
        <v>764</v>
      </c>
      <c r="I20" s="82">
        <v>44</v>
      </c>
      <c r="J20" s="82">
        <v>573</v>
      </c>
      <c r="K20" s="82">
        <v>52</v>
      </c>
      <c r="L20" s="78">
        <f t="shared" si="2"/>
        <v>1433</v>
      </c>
      <c r="M20" s="79">
        <f t="shared" si="3"/>
        <v>96</v>
      </c>
      <c r="N20" s="65">
        <f t="shared" si="4"/>
        <v>66879</v>
      </c>
    </row>
    <row r="21" spans="1:18" ht="13.5" customHeight="1" thickBot="1" x14ac:dyDescent="0.25">
      <c r="A21" s="63" t="s">
        <v>43</v>
      </c>
      <c r="B21" s="81">
        <v>605</v>
      </c>
      <c r="C21" s="82">
        <v>509</v>
      </c>
      <c r="D21" s="82">
        <v>611</v>
      </c>
      <c r="E21" s="82">
        <v>539</v>
      </c>
      <c r="F21" s="83">
        <f t="shared" si="0"/>
        <v>1216</v>
      </c>
      <c r="G21" s="84">
        <f t="shared" si="1"/>
        <v>1048</v>
      </c>
      <c r="H21" s="85">
        <v>5</v>
      </c>
      <c r="I21" s="82"/>
      <c r="J21" s="82">
        <v>2</v>
      </c>
      <c r="K21" s="82"/>
      <c r="L21" s="78">
        <f t="shared" si="2"/>
        <v>7</v>
      </c>
      <c r="M21" s="79">
        <f t="shared" si="3"/>
        <v>0</v>
      </c>
      <c r="N21" s="65">
        <f t="shared" si="4"/>
        <v>1223</v>
      </c>
    </row>
    <row r="22" spans="1:18" ht="13.5" customHeight="1" thickBot="1" x14ac:dyDescent="0.25">
      <c r="A22" s="63" t="s">
        <v>44</v>
      </c>
      <c r="B22" s="81">
        <v>607</v>
      </c>
      <c r="C22" s="82">
        <v>528</v>
      </c>
      <c r="D22" s="82">
        <v>665</v>
      </c>
      <c r="E22" s="82">
        <v>586</v>
      </c>
      <c r="F22" s="83">
        <f t="shared" si="0"/>
        <v>1272</v>
      </c>
      <c r="G22" s="84">
        <f t="shared" si="1"/>
        <v>1114</v>
      </c>
      <c r="H22" s="85">
        <v>10</v>
      </c>
      <c r="I22" s="82">
        <v>2</v>
      </c>
      <c r="J22" s="82">
        <v>9</v>
      </c>
      <c r="K22" s="82"/>
      <c r="L22" s="78">
        <f t="shared" si="2"/>
        <v>21</v>
      </c>
      <c r="M22" s="79">
        <f t="shared" si="3"/>
        <v>2</v>
      </c>
      <c r="N22" s="65">
        <f t="shared" si="4"/>
        <v>1293</v>
      </c>
    </row>
    <row r="23" spans="1:18" ht="13.5" customHeight="1" thickBot="1" x14ac:dyDescent="0.25">
      <c r="A23" s="63" t="s">
        <v>45</v>
      </c>
      <c r="B23" s="81">
        <v>3155</v>
      </c>
      <c r="C23" s="82">
        <v>2702</v>
      </c>
      <c r="D23" s="82">
        <v>3177</v>
      </c>
      <c r="E23" s="82">
        <v>2697</v>
      </c>
      <c r="F23" s="83">
        <f t="shared" si="0"/>
        <v>6332</v>
      </c>
      <c r="G23" s="84">
        <f t="shared" si="1"/>
        <v>5399</v>
      </c>
      <c r="H23" s="85">
        <v>149</v>
      </c>
      <c r="I23" s="82">
        <v>20</v>
      </c>
      <c r="J23" s="82">
        <v>79</v>
      </c>
      <c r="K23" s="82">
        <v>15</v>
      </c>
      <c r="L23" s="78">
        <f t="shared" si="2"/>
        <v>263</v>
      </c>
      <c r="M23" s="79">
        <f t="shared" si="3"/>
        <v>35</v>
      </c>
      <c r="N23" s="65">
        <f t="shared" si="4"/>
        <v>6595</v>
      </c>
    </row>
    <row r="24" spans="1:18" ht="13.5" customHeight="1" thickBot="1" x14ac:dyDescent="0.25">
      <c r="A24" s="63" t="s">
        <v>46</v>
      </c>
      <c r="B24" s="81">
        <v>10191</v>
      </c>
      <c r="C24" s="82">
        <v>8434</v>
      </c>
      <c r="D24" s="82">
        <v>10624</v>
      </c>
      <c r="E24" s="82">
        <v>8913</v>
      </c>
      <c r="F24" s="83">
        <f t="shared" si="0"/>
        <v>20815</v>
      </c>
      <c r="G24" s="84">
        <f t="shared" si="1"/>
        <v>17347</v>
      </c>
      <c r="H24" s="85">
        <v>507</v>
      </c>
      <c r="I24" s="82">
        <v>58</v>
      </c>
      <c r="J24" s="82">
        <v>322</v>
      </c>
      <c r="K24" s="82">
        <v>55</v>
      </c>
      <c r="L24" s="78">
        <f t="shared" si="2"/>
        <v>942</v>
      </c>
      <c r="M24" s="79">
        <f t="shared" si="3"/>
        <v>113</v>
      </c>
      <c r="N24" s="65">
        <f t="shared" si="4"/>
        <v>21757</v>
      </c>
    </row>
    <row r="25" spans="1:18" ht="13.5" customHeight="1" thickBot="1" x14ac:dyDescent="0.25">
      <c r="A25" s="63" t="s">
        <v>47</v>
      </c>
      <c r="B25" s="81">
        <v>2026</v>
      </c>
      <c r="C25" s="82">
        <v>1669</v>
      </c>
      <c r="D25" s="82">
        <v>2057</v>
      </c>
      <c r="E25" s="82">
        <v>1742</v>
      </c>
      <c r="F25" s="83">
        <f t="shared" si="0"/>
        <v>4083</v>
      </c>
      <c r="G25" s="84">
        <f t="shared" si="1"/>
        <v>3411</v>
      </c>
      <c r="H25" s="85">
        <v>25</v>
      </c>
      <c r="I25" s="82">
        <v>3</v>
      </c>
      <c r="J25" s="82">
        <v>16</v>
      </c>
      <c r="K25" s="82">
        <v>1</v>
      </c>
      <c r="L25" s="78">
        <f t="shared" si="2"/>
        <v>45</v>
      </c>
      <c r="M25" s="79">
        <f t="shared" si="3"/>
        <v>4</v>
      </c>
      <c r="N25" s="65">
        <f t="shared" si="4"/>
        <v>4128</v>
      </c>
    </row>
    <row r="26" spans="1:18" ht="13.5" customHeight="1" thickBot="1" x14ac:dyDescent="0.25">
      <c r="A26" s="63" t="s">
        <v>48</v>
      </c>
      <c r="B26" s="81">
        <v>2137</v>
      </c>
      <c r="C26" s="82">
        <v>1842</v>
      </c>
      <c r="D26" s="82">
        <v>2232</v>
      </c>
      <c r="E26" s="82">
        <v>1943</v>
      </c>
      <c r="F26" s="83">
        <f t="shared" si="0"/>
        <v>4369</v>
      </c>
      <c r="G26" s="84">
        <f t="shared" si="1"/>
        <v>3785</v>
      </c>
      <c r="H26" s="85">
        <v>72</v>
      </c>
      <c r="I26" s="82">
        <v>11</v>
      </c>
      <c r="J26" s="82">
        <v>42</v>
      </c>
      <c r="K26" s="82">
        <v>8</v>
      </c>
      <c r="L26" s="78">
        <f t="shared" si="2"/>
        <v>133</v>
      </c>
      <c r="M26" s="79">
        <f t="shared" si="3"/>
        <v>19</v>
      </c>
      <c r="N26" s="65">
        <f t="shared" si="4"/>
        <v>4502</v>
      </c>
    </row>
    <row r="27" spans="1:18" ht="13.5" customHeight="1" thickBot="1" x14ac:dyDescent="0.25">
      <c r="A27" s="63" t="s">
        <v>49</v>
      </c>
      <c r="B27" s="81">
        <v>889</v>
      </c>
      <c r="C27" s="82">
        <v>767</v>
      </c>
      <c r="D27" s="82">
        <v>961</v>
      </c>
      <c r="E27" s="82">
        <v>857</v>
      </c>
      <c r="F27" s="83">
        <f t="shared" si="0"/>
        <v>1850</v>
      </c>
      <c r="G27" s="84">
        <f t="shared" si="1"/>
        <v>1624</v>
      </c>
      <c r="H27" s="85">
        <v>11</v>
      </c>
      <c r="I27" s="82"/>
      <c r="J27" s="82">
        <v>8</v>
      </c>
      <c r="K27" s="82">
        <v>1</v>
      </c>
      <c r="L27" s="78">
        <f t="shared" si="2"/>
        <v>20</v>
      </c>
      <c r="M27" s="79">
        <f t="shared" si="3"/>
        <v>1</v>
      </c>
      <c r="N27" s="65">
        <f t="shared" si="4"/>
        <v>1870</v>
      </c>
      <c r="R27" s="61"/>
    </row>
    <row r="28" spans="1:18" ht="13.5" customHeight="1" thickBot="1" x14ac:dyDescent="0.25">
      <c r="A28" s="64" t="s">
        <v>50</v>
      </c>
      <c r="B28" s="86">
        <v>3814</v>
      </c>
      <c r="C28" s="87">
        <v>3052</v>
      </c>
      <c r="D28" s="87">
        <v>3782</v>
      </c>
      <c r="E28" s="87">
        <v>3014</v>
      </c>
      <c r="F28" s="88">
        <f t="shared" si="0"/>
        <v>7596</v>
      </c>
      <c r="G28" s="89">
        <f t="shared" si="1"/>
        <v>6066</v>
      </c>
      <c r="H28" s="90">
        <v>560</v>
      </c>
      <c r="I28" s="87">
        <v>34</v>
      </c>
      <c r="J28" s="87">
        <v>244</v>
      </c>
      <c r="K28" s="87">
        <v>30</v>
      </c>
      <c r="L28" s="160">
        <f t="shared" si="2"/>
        <v>868</v>
      </c>
      <c r="M28" s="161">
        <f t="shared" si="3"/>
        <v>64</v>
      </c>
      <c r="N28" s="162">
        <f t="shared" si="4"/>
        <v>8464</v>
      </c>
    </row>
    <row r="29" spans="1:18" s="8" customFormat="1" ht="20.25" customHeight="1" thickBot="1" x14ac:dyDescent="0.25">
      <c r="A29" s="163" t="s">
        <v>51</v>
      </c>
      <c r="B29" s="164">
        <f t="shared" ref="B29:K29" si="5">SUM(B6:B28)</f>
        <v>140864</v>
      </c>
      <c r="C29" s="165">
        <f t="shared" si="5"/>
        <v>120500</v>
      </c>
      <c r="D29" s="165">
        <f t="shared" si="5"/>
        <v>150776</v>
      </c>
      <c r="E29" s="165">
        <f t="shared" si="5"/>
        <v>131205</v>
      </c>
      <c r="F29" s="165">
        <f t="shared" si="5"/>
        <v>291640</v>
      </c>
      <c r="G29" s="166">
        <f t="shared" si="5"/>
        <v>251705</v>
      </c>
      <c r="H29" s="167">
        <f t="shared" si="5"/>
        <v>5437</v>
      </c>
      <c r="I29" s="165">
        <f t="shared" si="5"/>
        <v>505</v>
      </c>
      <c r="J29" s="165">
        <f t="shared" si="5"/>
        <v>3419</v>
      </c>
      <c r="K29" s="165">
        <f t="shared" si="5"/>
        <v>484</v>
      </c>
      <c r="L29" s="168">
        <f t="shared" si="2"/>
        <v>9845</v>
      </c>
      <c r="M29" s="169">
        <f>SUM(M6:M28)</f>
        <v>989</v>
      </c>
      <c r="N29" s="170">
        <f t="shared" si="4"/>
        <v>301485</v>
      </c>
    </row>
    <row r="31" spans="1:18" x14ac:dyDescent="0.2">
      <c r="A31" s="4" t="s">
        <v>52</v>
      </c>
      <c r="B31" s="1"/>
      <c r="L31" t="s">
        <v>103</v>
      </c>
    </row>
    <row r="32" spans="1:18" x14ac:dyDescent="0.2">
      <c r="A32" s="173" t="s">
        <v>53</v>
      </c>
      <c r="B32" s="173"/>
      <c r="J32" s="3"/>
      <c r="K32" s="3"/>
      <c r="L32" s="3"/>
    </row>
    <row r="34" ht="12" customHeight="1" x14ac:dyDescent="0.2"/>
    <row r="35" ht="14.25" customHeight="1" x14ac:dyDescent="0.2"/>
    <row r="37" ht="10.5" customHeight="1" x14ac:dyDescent="0.2"/>
    <row r="38" ht="13.5" customHeight="1" x14ac:dyDescent="0.2"/>
  </sheetData>
  <sortState ref="A34:G57">
    <sortCondition ref="A34"/>
  </sortState>
  <mergeCells count="5">
    <mergeCell ref="H4:M4"/>
    <mergeCell ref="A2:N2"/>
    <mergeCell ref="A32:B32"/>
    <mergeCell ref="A4:A5"/>
    <mergeCell ref="B4:G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32" sqref="E32"/>
    </sheetView>
  </sheetViews>
  <sheetFormatPr defaultRowHeight="12.75" x14ac:dyDescent="0.2"/>
  <cols>
    <col min="1" max="1" width="31.42578125" customWidth="1"/>
    <col min="2" max="6" width="10.85546875" customWidth="1"/>
  </cols>
  <sheetData>
    <row r="1" spans="1:6" ht="17.25" thickTop="1" x14ac:dyDescent="0.25">
      <c r="A1" s="179" t="s">
        <v>76</v>
      </c>
      <c r="B1" s="180"/>
      <c r="C1" s="180"/>
      <c r="D1" s="180"/>
      <c r="E1" s="180"/>
      <c r="F1" s="181"/>
    </row>
    <row r="2" spans="1:6" ht="17.25" thickBot="1" x14ac:dyDescent="0.3">
      <c r="A2" s="182" t="s">
        <v>112</v>
      </c>
      <c r="B2" s="183"/>
      <c r="C2" s="183"/>
      <c r="D2" s="183"/>
      <c r="E2" s="183"/>
      <c r="F2" s="184"/>
    </row>
    <row r="3" spans="1:6" ht="15.75" x14ac:dyDescent="0.25">
      <c r="A3" s="26"/>
      <c r="B3" s="9" t="s">
        <v>1</v>
      </c>
      <c r="C3" s="10" t="s">
        <v>1</v>
      </c>
      <c r="D3" s="9" t="s">
        <v>2</v>
      </c>
      <c r="E3" s="50"/>
      <c r="F3" s="27" t="s">
        <v>2</v>
      </c>
    </row>
    <row r="4" spans="1:6" ht="15.75" x14ac:dyDescent="0.25">
      <c r="A4" s="28" t="s">
        <v>77</v>
      </c>
      <c r="B4" s="11" t="s">
        <v>4</v>
      </c>
      <c r="C4" s="12" t="s">
        <v>5</v>
      </c>
      <c r="D4" s="11"/>
      <c r="E4" s="51" t="s">
        <v>6</v>
      </c>
      <c r="F4" s="29"/>
    </row>
    <row r="5" spans="1:6" ht="16.5" thickBot="1" x14ac:dyDescent="0.3">
      <c r="A5" s="30"/>
      <c r="B5" s="13" t="s">
        <v>7</v>
      </c>
      <c r="C5" s="14" t="s">
        <v>7</v>
      </c>
      <c r="D5" s="13" t="s">
        <v>8</v>
      </c>
      <c r="E5" s="52"/>
      <c r="F5" s="31" t="s">
        <v>9</v>
      </c>
    </row>
    <row r="6" spans="1:6" ht="16.5" thickTop="1" x14ac:dyDescent="0.25">
      <c r="A6" s="39" t="s">
        <v>78</v>
      </c>
      <c r="B6" s="91">
        <f>D6-C6</f>
        <v>237</v>
      </c>
      <c r="C6" s="92">
        <v>1407</v>
      </c>
      <c r="D6" s="93">
        <v>1644</v>
      </c>
      <c r="E6" s="93">
        <v>13</v>
      </c>
      <c r="F6" s="42">
        <f>D6+E6</f>
        <v>1657</v>
      </c>
    </row>
    <row r="7" spans="1:6" ht="15.75" x14ac:dyDescent="0.25">
      <c r="A7" s="40" t="s">
        <v>79</v>
      </c>
      <c r="B7" s="94">
        <f t="shared" ref="B7:B28" si="0">D7-C7</f>
        <v>490</v>
      </c>
      <c r="C7" s="95">
        <v>3197</v>
      </c>
      <c r="D7" s="96">
        <v>3687</v>
      </c>
      <c r="E7" s="96">
        <v>111</v>
      </c>
      <c r="F7" s="43">
        <f t="shared" ref="F7:F28" si="1">D7+E7</f>
        <v>3798</v>
      </c>
    </row>
    <row r="8" spans="1:6" ht="15.75" x14ac:dyDescent="0.25">
      <c r="A8" s="40" t="s">
        <v>80</v>
      </c>
      <c r="B8" s="94">
        <f t="shared" si="0"/>
        <v>393</v>
      </c>
      <c r="C8" s="95">
        <v>2213</v>
      </c>
      <c r="D8" s="96">
        <v>2606</v>
      </c>
      <c r="E8" s="96">
        <v>35</v>
      </c>
      <c r="F8" s="43">
        <f t="shared" si="1"/>
        <v>2641</v>
      </c>
    </row>
    <row r="9" spans="1:6" ht="15.75" x14ac:dyDescent="0.25">
      <c r="A9" s="40" t="s">
        <v>81</v>
      </c>
      <c r="B9" s="94">
        <f t="shared" si="0"/>
        <v>210</v>
      </c>
      <c r="C9" s="95">
        <v>1109</v>
      </c>
      <c r="D9" s="96">
        <v>1319</v>
      </c>
      <c r="E9" s="96">
        <v>5</v>
      </c>
      <c r="F9" s="43">
        <f t="shared" si="1"/>
        <v>1324</v>
      </c>
    </row>
    <row r="10" spans="1:6" ht="15.75" x14ac:dyDescent="0.25">
      <c r="A10" s="40" t="s">
        <v>82</v>
      </c>
      <c r="B10" s="94">
        <f t="shared" si="0"/>
        <v>1618</v>
      </c>
      <c r="C10" s="95">
        <v>10265</v>
      </c>
      <c r="D10" s="96">
        <v>11883</v>
      </c>
      <c r="E10" s="96">
        <v>426</v>
      </c>
      <c r="F10" s="43">
        <f t="shared" si="1"/>
        <v>12309</v>
      </c>
    </row>
    <row r="11" spans="1:6" ht="15.75" x14ac:dyDescent="0.25">
      <c r="A11" s="40" t="s">
        <v>83</v>
      </c>
      <c r="B11" s="94">
        <f t="shared" si="0"/>
        <v>124</v>
      </c>
      <c r="C11" s="95">
        <v>988</v>
      </c>
      <c r="D11" s="96">
        <v>1112</v>
      </c>
      <c r="E11" s="96">
        <v>10</v>
      </c>
      <c r="F11" s="43">
        <f t="shared" si="1"/>
        <v>1122</v>
      </c>
    </row>
    <row r="12" spans="1:6" ht="15.75" x14ac:dyDescent="0.25">
      <c r="A12" s="40" t="s">
        <v>84</v>
      </c>
      <c r="B12" s="94">
        <f t="shared" si="0"/>
        <v>510</v>
      </c>
      <c r="C12" s="95">
        <v>2807</v>
      </c>
      <c r="D12" s="96">
        <v>3317</v>
      </c>
      <c r="E12" s="96">
        <v>70</v>
      </c>
      <c r="F12" s="43">
        <f t="shared" si="1"/>
        <v>3387</v>
      </c>
    </row>
    <row r="13" spans="1:6" ht="16.5" customHeight="1" x14ac:dyDescent="0.25">
      <c r="A13" s="40" t="s">
        <v>85</v>
      </c>
      <c r="B13" s="94">
        <f t="shared" si="0"/>
        <v>5303</v>
      </c>
      <c r="C13" s="95">
        <v>32073</v>
      </c>
      <c r="D13" s="96">
        <v>37376</v>
      </c>
      <c r="E13" s="96">
        <v>1869</v>
      </c>
      <c r="F13" s="43">
        <f t="shared" si="1"/>
        <v>39245</v>
      </c>
    </row>
    <row r="14" spans="1:6" ht="15.75" x14ac:dyDescent="0.25">
      <c r="A14" s="40" t="s">
        <v>86</v>
      </c>
      <c r="B14" s="94">
        <f t="shared" si="0"/>
        <v>284</v>
      </c>
      <c r="C14" s="95">
        <v>1669</v>
      </c>
      <c r="D14" s="96">
        <v>1953</v>
      </c>
      <c r="E14" s="96">
        <v>21</v>
      </c>
      <c r="F14" s="44">
        <f t="shared" si="1"/>
        <v>1974</v>
      </c>
    </row>
    <row r="15" spans="1:6" ht="15.75" x14ac:dyDescent="0.25">
      <c r="A15" s="40" t="s">
        <v>87</v>
      </c>
      <c r="B15" s="94">
        <f t="shared" si="0"/>
        <v>110</v>
      </c>
      <c r="C15" s="95">
        <v>595</v>
      </c>
      <c r="D15" s="96">
        <v>705</v>
      </c>
      <c r="E15" s="96">
        <v>17</v>
      </c>
      <c r="F15" s="43">
        <f t="shared" si="1"/>
        <v>722</v>
      </c>
    </row>
    <row r="16" spans="1:6" ht="15.75" x14ac:dyDescent="0.25">
      <c r="A16" s="40" t="s">
        <v>88</v>
      </c>
      <c r="B16" s="94">
        <f t="shared" si="0"/>
        <v>13263</v>
      </c>
      <c r="C16" s="95">
        <v>90346</v>
      </c>
      <c r="D16" s="96">
        <v>103609</v>
      </c>
      <c r="E16" s="96">
        <v>3446</v>
      </c>
      <c r="F16" s="42">
        <f t="shared" si="1"/>
        <v>107055</v>
      </c>
    </row>
    <row r="17" spans="1:10" ht="15.75" x14ac:dyDescent="0.25">
      <c r="A17" s="40" t="s">
        <v>89</v>
      </c>
      <c r="B17" s="94">
        <f t="shared" si="0"/>
        <v>422</v>
      </c>
      <c r="C17" s="95">
        <v>2692</v>
      </c>
      <c r="D17" s="96">
        <v>3114</v>
      </c>
      <c r="E17" s="96">
        <v>33</v>
      </c>
      <c r="F17" s="43">
        <f t="shared" si="1"/>
        <v>3147</v>
      </c>
      <c r="J17" t="s">
        <v>103</v>
      </c>
    </row>
    <row r="18" spans="1:10" ht="15.75" x14ac:dyDescent="0.25">
      <c r="A18" s="40" t="s">
        <v>90</v>
      </c>
      <c r="B18" s="94">
        <f t="shared" si="0"/>
        <v>177</v>
      </c>
      <c r="C18" s="95">
        <v>1232</v>
      </c>
      <c r="D18" s="96">
        <v>1409</v>
      </c>
      <c r="E18" s="96">
        <v>19</v>
      </c>
      <c r="F18" s="43">
        <f t="shared" si="1"/>
        <v>1428</v>
      </c>
    </row>
    <row r="19" spans="1:10" ht="15.75" x14ac:dyDescent="0.25">
      <c r="A19" s="40" t="s">
        <v>91</v>
      </c>
      <c r="B19" s="94">
        <f t="shared" si="0"/>
        <v>704</v>
      </c>
      <c r="C19" s="95">
        <v>4223</v>
      </c>
      <c r="D19" s="96">
        <v>4927</v>
      </c>
      <c r="E19" s="96">
        <v>38</v>
      </c>
      <c r="F19" s="43">
        <f t="shared" si="1"/>
        <v>4965</v>
      </c>
    </row>
    <row r="20" spans="1:10" ht="15.75" x14ac:dyDescent="0.25">
      <c r="A20" s="41" t="s">
        <v>92</v>
      </c>
      <c r="B20" s="94">
        <f t="shared" si="0"/>
        <v>8351</v>
      </c>
      <c r="C20" s="95">
        <v>57095</v>
      </c>
      <c r="D20" s="96">
        <v>65446</v>
      </c>
      <c r="E20" s="96">
        <v>1433</v>
      </c>
      <c r="F20" s="43">
        <f t="shared" si="1"/>
        <v>66879</v>
      </c>
    </row>
    <row r="21" spans="1:10" ht="15.75" x14ac:dyDescent="0.25">
      <c r="A21" s="40" t="s">
        <v>93</v>
      </c>
      <c r="B21" s="94">
        <f t="shared" si="0"/>
        <v>168</v>
      </c>
      <c r="C21" s="95">
        <v>1048</v>
      </c>
      <c r="D21" s="96">
        <v>1216</v>
      </c>
      <c r="E21" s="96">
        <v>7</v>
      </c>
      <c r="F21" s="43">
        <f t="shared" si="1"/>
        <v>1223</v>
      </c>
    </row>
    <row r="22" spans="1:10" ht="15.75" x14ac:dyDescent="0.25">
      <c r="A22" s="40" t="s">
        <v>94</v>
      </c>
      <c r="B22" s="94">
        <f t="shared" si="0"/>
        <v>158</v>
      </c>
      <c r="C22" s="95">
        <v>1114</v>
      </c>
      <c r="D22" s="96">
        <v>1272</v>
      </c>
      <c r="E22" s="96">
        <v>21</v>
      </c>
      <c r="F22" s="43">
        <f t="shared" si="1"/>
        <v>1293</v>
      </c>
    </row>
    <row r="23" spans="1:10" ht="15.75" x14ac:dyDescent="0.25">
      <c r="A23" s="41" t="s">
        <v>95</v>
      </c>
      <c r="B23" s="94">
        <f t="shared" si="0"/>
        <v>933</v>
      </c>
      <c r="C23" s="95">
        <v>5399</v>
      </c>
      <c r="D23" s="96">
        <v>6332</v>
      </c>
      <c r="E23" s="96">
        <v>263</v>
      </c>
      <c r="F23" s="43">
        <f t="shared" si="1"/>
        <v>6595</v>
      </c>
    </row>
    <row r="24" spans="1:10" ht="15.75" x14ac:dyDescent="0.25">
      <c r="A24" s="40" t="s">
        <v>96</v>
      </c>
      <c r="B24" s="94">
        <f t="shared" si="0"/>
        <v>3468</v>
      </c>
      <c r="C24" s="95">
        <v>17347</v>
      </c>
      <c r="D24" s="96">
        <v>20815</v>
      </c>
      <c r="E24" s="96">
        <v>942</v>
      </c>
      <c r="F24" s="43">
        <f t="shared" si="1"/>
        <v>21757</v>
      </c>
      <c r="J24" t="s">
        <v>103</v>
      </c>
    </row>
    <row r="25" spans="1:10" ht="15.75" x14ac:dyDescent="0.25">
      <c r="A25" s="40" t="s">
        <v>97</v>
      </c>
      <c r="B25" s="94">
        <f t="shared" si="0"/>
        <v>672</v>
      </c>
      <c r="C25" s="95">
        <v>3411</v>
      </c>
      <c r="D25" s="96">
        <v>4083</v>
      </c>
      <c r="E25" s="96">
        <v>45</v>
      </c>
      <c r="F25" s="43">
        <f t="shared" si="1"/>
        <v>4128</v>
      </c>
      <c r="I25" t="s">
        <v>103</v>
      </c>
    </row>
    <row r="26" spans="1:10" ht="15.75" x14ac:dyDescent="0.25">
      <c r="A26" s="41" t="s">
        <v>98</v>
      </c>
      <c r="B26" s="94">
        <f t="shared" si="0"/>
        <v>584</v>
      </c>
      <c r="C26" s="95">
        <v>3785</v>
      </c>
      <c r="D26" s="96">
        <v>4369</v>
      </c>
      <c r="E26" s="96">
        <v>133</v>
      </c>
      <c r="F26" s="43">
        <f t="shared" si="1"/>
        <v>4502</v>
      </c>
    </row>
    <row r="27" spans="1:10" ht="15.75" x14ac:dyDescent="0.25">
      <c r="A27" s="41" t="s">
        <v>99</v>
      </c>
      <c r="B27" s="94">
        <f t="shared" si="0"/>
        <v>226</v>
      </c>
      <c r="C27" s="95">
        <v>1624</v>
      </c>
      <c r="D27" s="96">
        <v>1850</v>
      </c>
      <c r="E27" s="96">
        <v>20</v>
      </c>
      <c r="F27" s="43">
        <f t="shared" si="1"/>
        <v>1870</v>
      </c>
    </row>
    <row r="28" spans="1:10" ht="16.5" thickBot="1" x14ac:dyDescent="0.3">
      <c r="A28" s="32" t="s">
        <v>100</v>
      </c>
      <c r="B28" s="97">
        <f t="shared" si="0"/>
        <v>1530</v>
      </c>
      <c r="C28" s="98">
        <v>6066</v>
      </c>
      <c r="D28" s="99">
        <v>7596</v>
      </c>
      <c r="E28" s="99">
        <v>868</v>
      </c>
      <c r="F28" s="44">
        <f t="shared" si="1"/>
        <v>8464</v>
      </c>
      <c r="H28" t="s">
        <v>103</v>
      </c>
    </row>
    <row r="29" spans="1:10" ht="19.5" thickTop="1" thickBot="1" x14ac:dyDescent="0.3">
      <c r="A29" s="54" t="s">
        <v>22</v>
      </c>
      <c r="B29" s="55">
        <f>SUM(B6:B28)</f>
        <v>39935</v>
      </c>
      <c r="C29" s="56">
        <f>SUM(C6:C28)</f>
        <v>251705</v>
      </c>
      <c r="D29" s="55">
        <f>SUM(D6:D28)</f>
        <v>291640</v>
      </c>
      <c r="E29" s="57">
        <f>SUM(E6:E28)</f>
        <v>9845</v>
      </c>
      <c r="F29" s="58">
        <f>D29+E29</f>
        <v>301485</v>
      </c>
    </row>
    <row r="30" spans="1:10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A4" sqref="A4"/>
    </sheetView>
  </sheetViews>
  <sheetFormatPr defaultRowHeight="12.75" x14ac:dyDescent="0.2"/>
  <cols>
    <col min="1" max="1" width="22.140625" customWidth="1"/>
    <col min="2" max="2" width="6.42578125" customWidth="1"/>
    <col min="3" max="3" width="6.7109375" customWidth="1"/>
    <col min="4" max="4" width="7" customWidth="1"/>
    <col min="5" max="5" width="6.85546875" customWidth="1"/>
    <col min="6" max="6" width="6.28515625" customWidth="1"/>
    <col min="7" max="7" width="6.5703125" customWidth="1"/>
    <col min="8" max="10" width="5.140625" customWidth="1"/>
    <col min="11" max="11" width="5" customWidth="1"/>
    <col min="12" max="13" width="5.140625" customWidth="1"/>
    <col min="14" max="14" width="10.140625" customWidth="1"/>
    <col min="15" max="16" width="4.7109375" customWidth="1"/>
    <col min="17" max="17" width="4.28515625" customWidth="1"/>
    <col min="18" max="18" width="5" customWidth="1"/>
    <col min="19" max="19" width="4.7109375" customWidth="1"/>
    <col min="20" max="20" width="9.42578125" customWidth="1"/>
  </cols>
  <sheetData>
    <row r="1" spans="1:2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15" x14ac:dyDescent="0.25">
      <c r="A2" s="6" t="s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ht="15" x14ac:dyDescent="0.25">
      <c r="A3" s="172" t="s">
        <v>115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16.5" customHeight="1" thickBot="1" x14ac:dyDescent="0.25">
      <c r="A4" s="1"/>
      <c r="B4" s="1"/>
      <c r="C4" s="1"/>
      <c r="D4" s="2"/>
      <c r="E4" s="1"/>
      <c r="F4" s="1"/>
      <c r="G4" s="2"/>
      <c r="H4" s="2"/>
      <c r="I4" s="2"/>
      <c r="J4" s="2"/>
      <c r="K4" s="1"/>
      <c r="L4" s="2"/>
      <c r="M4" s="1"/>
      <c r="N4" s="1"/>
      <c r="O4" s="1"/>
    </row>
    <row r="5" spans="1:20" ht="19.5" customHeight="1" thickTop="1" thickBot="1" x14ac:dyDescent="0.25">
      <c r="A5" s="186" t="s">
        <v>71</v>
      </c>
      <c r="B5" s="188" t="s">
        <v>24</v>
      </c>
      <c r="C5" s="185"/>
      <c r="D5" s="185"/>
      <c r="E5" s="185"/>
      <c r="F5" s="185"/>
      <c r="G5" s="189"/>
      <c r="H5" s="185" t="s">
        <v>104</v>
      </c>
      <c r="I5" s="185"/>
      <c r="J5" s="185"/>
      <c r="K5" s="185"/>
      <c r="L5" s="185"/>
      <c r="M5" s="185"/>
      <c r="N5" s="33" t="s">
        <v>70</v>
      </c>
    </row>
    <row r="6" spans="1:20" ht="23.25" thickBot="1" x14ac:dyDescent="0.25">
      <c r="A6" s="187"/>
      <c r="B6" s="103" t="s">
        <v>67</v>
      </c>
      <c r="C6" s="104" t="s">
        <v>75</v>
      </c>
      <c r="D6" s="100" t="s">
        <v>68</v>
      </c>
      <c r="E6" s="104" t="s">
        <v>26</v>
      </c>
      <c r="F6" s="100" t="s">
        <v>27</v>
      </c>
      <c r="G6" s="114" t="s">
        <v>69</v>
      </c>
      <c r="H6" s="150" t="s">
        <v>25</v>
      </c>
      <c r="I6" s="104" t="s">
        <v>105</v>
      </c>
      <c r="J6" s="104" t="s">
        <v>26</v>
      </c>
      <c r="K6" s="104" t="s">
        <v>109</v>
      </c>
      <c r="L6" s="104" t="s">
        <v>108</v>
      </c>
      <c r="M6" s="105" t="s">
        <v>107</v>
      </c>
      <c r="N6" s="158" t="s">
        <v>2</v>
      </c>
    </row>
    <row r="7" spans="1:20" ht="13.5" customHeight="1" thickTop="1" thickBot="1" x14ac:dyDescent="0.3">
      <c r="A7" s="101" t="s">
        <v>54</v>
      </c>
      <c r="B7" s="143">
        <v>252</v>
      </c>
      <c r="C7" s="111">
        <v>222</v>
      </c>
      <c r="D7" s="111">
        <v>260</v>
      </c>
      <c r="E7" s="111">
        <v>233</v>
      </c>
      <c r="F7" s="112">
        <f t="shared" ref="F7:F18" si="0">B7+D7</f>
        <v>512</v>
      </c>
      <c r="G7" s="113">
        <f t="shared" ref="G7:G18" si="1">C7+E7</f>
        <v>455</v>
      </c>
      <c r="H7" s="152">
        <v>1</v>
      </c>
      <c r="I7" s="152"/>
      <c r="J7" s="152"/>
      <c r="K7" s="152"/>
      <c r="L7" s="153">
        <f>H7+J7</f>
        <v>1</v>
      </c>
      <c r="M7" s="157">
        <f>I7+K7</f>
        <v>0</v>
      </c>
      <c r="N7" s="159">
        <f>F7+L7+M7</f>
        <v>513</v>
      </c>
    </row>
    <row r="8" spans="1:20" ht="15.75" thickBot="1" x14ac:dyDescent="0.3">
      <c r="A8" s="102" t="s">
        <v>55</v>
      </c>
      <c r="B8" s="144">
        <v>711</v>
      </c>
      <c r="C8" s="72">
        <v>606</v>
      </c>
      <c r="D8" s="72">
        <v>743</v>
      </c>
      <c r="E8" s="72">
        <v>645</v>
      </c>
      <c r="F8" s="106">
        <f t="shared" si="0"/>
        <v>1454</v>
      </c>
      <c r="G8" s="107">
        <f t="shared" si="1"/>
        <v>1251</v>
      </c>
      <c r="H8" s="73">
        <v>6</v>
      </c>
      <c r="I8" s="72"/>
      <c r="J8" s="72">
        <v>2</v>
      </c>
      <c r="K8" s="72"/>
      <c r="L8" s="112">
        <f>H8+J8</f>
        <v>8</v>
      </c>
      <c r="M8" s="157">
        <f t="shared" ref="M8:M18" si="2">I8+K8</f>
        <v>0</v>
      </c>
      <c r="N8" s="159">
        <f t="shared" ref="N8:N19" si="3">F8+L8+M8</f>
        <v>1462</v>
      </c>
    </row>
    <row r="9" spans="1:20" ht="15.75" thickBot="1" x14ac:dyDescent="0.3">
      <c r="A9" s="102" t="s">
        <v>56</v>
      </c>
      <c r="B9" s="144">
        <v>405</v>
      </c>
      <c r="C9" s="72">
        <v>340</v>
      </c>
      <c r="D9" s="72">
        <v>410</v>
      </c>
      <c r="E9" s="72">
        <v>354</v>
      </c>
      <c r="F9" s="106">
        <f t="shared" si="0"/>
        <v>815</v>
      </c>
      <c r="G9" s="107">
        <f t="shared" si="1"/>
        <v>694</v>
      </c>
      <c r="H9" s="154">
        <v>3</v>
      </c>
      <c r="I9" s="154"/>
      <c r="J9" s="154">
        <v>1</v>
      </c>
      <c r="K9" s="154"/>
      <c r="L9" s="112">
        <f>H9+J9</f>
        <v>4</v>
      </c>
      <c r="M9" s="157">
        <f t="shared" si="2"/>
        <v>0</v>
      </c>
      <c r="N9" s="159">
        <f t="shared" si="3"/>
        <v>819</v>
      </c>
    </row>
    <row r="10" spans="1:20" ht="15.75" thickBot="1" x14ac:dyDescent="0.3">
      <c r="A10" s="102" t="s">
        <v>57</v>
      </c>
      <c r="B10" s="144">
        <v>2170</v>
      </c>
      <c r="C10" s="72">
        <v>1835</v>
      </c>
      <c r="D10" s="72">
        <v>2218</v>
      </c>
      <c r="E10" s="72">
        <v>1909</v>
      </c>
      <c r="F10" s="106">
        <f t="shared" si="0"/>
        <v>4388</v>
      </c>
      <c r="G10" s="107">
        <f t="shared" si="1"/>
        <v>3744</v>
      </c>
      <c r="H10" s="73">
        <v>14</v>
      </c>
      <c r="I10" s="72"/>
      <c r="J10" s="72">
        <v>14</v>
      </c>
      <c r="K10" s="72">
        <v>1</v>
      </c>
      <c r="L10" s="112">
        <f t="shared" ref="L10:L18" si="4">H10+J10</f>
        <v>28</v>
      </c>
      <c r="M10" s="157">
        <f t="shared" si="2"/>
        <v>1</v>
      </c>
      <c r="N10" s="159">
        <f t="shared" si="3"/>
        <v>4417</v>
      </c>
    </row>
    <row r="11" spans="1:20" ht="15.75" thickBot="1" x14ac:dyDescent="0.3">
      <c r="A11" s="102" t="s">
        <v>58</v>
      </c>
      <c r="B11" s="144">
        <v>347</v>
      </c>
      <c r="C11" s="72">
        <v>297</v>
      </c>
      <c r="D11" s="72">
        <v>313</v>
      </c>
      <c r="E11" s="72">
        <v>271</v>
      </c>
      <c r="F11" s="106">
        <f t="shared" si="0"/>
        <v>660</v>
      </c>
      <c r="G11" s="107">
        <f t="shared" si="1"/>
        <v>568</v>
      </c>
      <c r="H11" s="155">
        <v>6</v>
      </c>
      <c r="I11" s="155"/>
      <c r="J11" s="155">
        <v>1</v>
      </c>
      <c r="K11" s="155"/>
      <c r="L11" s="112">
        <f t="shared" si="4"/>
        <v>7</v>
      </c>
      <c r="M11" s="157">
        <f t="shared" si="2"/>
        <v>0</v>
      </c>
      <c r="N11" s="159">
        <f t="shared" si="3"/>
        <v>667</v>
      </c>
    </row>
    <row r="12" spans="1:20" ht="15.75" thickBot="1" x14ac:dyDescent="0.3">
      <c r="A12" s="102" t="s">
        <v>101</v>
      </c>
      <c r="B12" s="144">
        <v>1373</v>
      </c>
      <c r="C12" s="72">
        <v>1159</v>
      </c>
      <c r="D12" s="72">
        <v>1404</v>
      </c>
      <c r="E12" s="72">
        <v>1226</v>
      </c>
      <c r="F12" s="106">
        <f t="shared" si="0"/>
        <v>2777</v>
      </c>
      <c r="G12" s="107">
        <f t="shared" si="1"/>
        <v>2385</v>
      </c>
      <c r="H12" s="73">
        <v>13</v>
      </c>
      <c r="I12" s="72"/>
      <c r="J12" s="72">
        <v>7</v>
      </c>
      <c r="K12" s="72"/>
      <c r="L12" s="112">
        <f t="shared" si="4"/>
        <v>20</v>
      </c>
      <c r="M12" s="157">
        <f t="shared" si="2"/>
        <v>0</v>
      </c>
      <c r="N12" s="159">
        <f t="shared" si="3"/>
        <v>2797</v>
      </c>
    </row>
    <row r="13" spans="1:20" ht="15.75" thickBot="1" x14ac:dyDescent="0.3">
      <c r="A13" s="102" t="s">
        <v>59</v>
      </c>
      <c r="B13" s="144">
        <v>3103</v>
      </c>
      <c r="C13" s="72">
        <v>2632</v>
      </c>
      <c r="D13" s="72">
        <v>3207</v>
      </c>
      <c r="E13" s="72">
        <v>2753</v>
      </c>
      <c r="F13" s="106">
        <f t="shared" si="0"/>
        <v>6310</v>
      </c>
      <c r="G13" s="107">
        <f t="shared" si="1"/>
        <v>5385</v>
      </c>
      <c r="H13" s="156">
        <v>21</v>
      </c>
      <c r="I13" s="156"/>
      <c r="J13" s="156">
        <v>9</v>
      </c>
      <c r="K13" s="156"/>
      <c r="L13" s="112">
        <f t="shared" si="4"/>
        <v>30</v>
      </c>
      <c r="M13" s="157">
        <f t="shared" si="2"/>
        <v>0</v>
      </c>
      <c r="N13" s="159">
        <f t="shared" si="3"/>
        <v>6340</v>
      </c>
    </row>
    <row r="14" spans="1:20" ht="15.75" thickBot="1" x14ac:dyDescent="0.3">
      <c r="A14" s="102" t="s">
        <v>60</v>
      </c>
      <c r="B14" s="144">
        <v>980</v>
      </c>
      <c r="C14" s="72">
        <v>817</v>
      </c>
      <c r="D14" s="72">
        <v>988</v>
      </c>
      <c r="E14" s="72">
        <v>836</v>
      </c>
      <c r="F14" s="106">
        <f t="shared" si="0"/>
        <v>1968</v>
      </c>
      <c r="G14" s="107">
        <f t="shared" si="1"/>
        <v>1653</v>
      </c>
      <c r="H14" s="73">
        <v>7</v>
      </c>
      <c r="I14" s="72"/>
      <c r="J14" s="72">
        <v>1</v>
      </c>
      <c r="K14" s="72"/>
      <c r="L14" s="112">
        <f t="shared" si="4"/>
        <v>8</v>
      </c>
      <c r="M14" s="157">
        <f t="shared" si="2"/>
        <v>0</v>
      </c>
      <c r="N14" s="159">
        <f t="shared" si="3"/>
        <v>1976</v>
      </c>
    </row>
    <row r="15" spans="1:20" ht="15.75" thickBot="1" x14ac:dyDescent="0.3">
      <c r="A15" s="102" t="s">
        <v>61</v>
      </c>
      <c r="B15" s="144">
        <v>974</v>
      </c>
      <c r="C15" s="72">
        <v>787</v>
      </c>
      <c r="D15" s="72">
        <v>1051</v>
      </c>
      <c r="E15" s="72">
        <v>847</v>
      </c>
      <c r="F15" s="106">
        <f t="shared" si="0"/>
        <v>2025</v>
      </c>
      <c r="G15" s="107">
        <f t="shared" si="1"/>
        <v>1634</v>
      </c>
      <c r="H15" s="151">
        <v>12</v>
      </c>
      <c r="I15" s="151">
        <v>1</v>
      </c>
      <c r="J15" s="151">
        <v>5</v>
      </c>
      <c r="K15" s="151"/>
      <c r="L15" s="112">
        <f t="shared" si="4"/>
        <v>17</v>
      </c>
      <c r="M15" s="157">
        <f t="shared" si="2"/>
        <v>1</v>
      </c>
      <c r="N15" s="159">
        <f t="shared" si="3"/>
        <v>2043</v>
      </c>
    </row>
    <row r="16" spans="1:20" ht="15.75" thickBot="1" x14ac:dyDescent="0.3">
      <c r="A16" s="102" t="s">
        <v>62</v>
      </c>
      <c r="B16" s="144">
        <v>3492</v>
      </c>
      <c r="C16" s="72">
        <v>2972</v>
      </c>
      <c r="D16" s="72">
        <v>3726</v>
      </c>
      <c r="E16" s="72">
        <v>3204</v>
      </c>
      <c r="F16" s="106">
        <f t="shared" si="0"/>
        <v>7218</v>
      </c>
      <c r="G16" s="107">
        <f t="shared" si="1"/>
        <v>6176</v>
      </c>
      <c r="H16" s="73">
        <v>33</v>
      </c>
      <c r="I16" s="72"/>
      <c r="J16" s="72">
        <v>9</v>
      </c>
      <c r="K16" s="72"/>
      <c r="L16" s="112">
        <f t="shared" si="4"/>
        <v>42</v>
      </c>
      <c r="M16" s="157">
        <f t="shared" si="2"/>
        <v>0</v>
      </c>
      <c r="N16" s="159">
        <f t="shared" si="3"/>
        <v>7260</v>
      </c>
    </row>
    <row r="17" spans="1:22" ht="15.75" thickBot="1" x14ac:dyDescent="0.3">
      <c r="A17" s="102" t="s">
        <v>63</v>
      </c>
      <c r="B17" s="144">
        <v>1407</v>
      </c>
      <c r="C17" s="72">
        <v>1184</v>
      </c>
      <c r="D17" s="72">
        <v>1464</v>
      </c>
      <c r="E17" s="72">
        <v>1257</v>
      </c>
      <c r="F17" s="106">
        <f t="shared" si="0"/>
        <v>2871</v>
      </c>
      <c r="G17" s="107">
        <f t="shared" si="1"/>
        <v>2441</v>
      </c>
      <c r="H17" s="73">
        <v>17</v>
      </c>
      <c r="I17" s="72">
        <v>1</v>
      </c>
      <c r="J17" s="72">
        <v>16</v>
      </c>
      <c r="K17" s="72">
        <v>3</v>
      </c>
      <c r="L17" s="112">
        <f t="shared" si="4"/>
        <v>33</v>
      </c>
      <c r="M17" s="157">
        <f t="shared" si="2"/>
        <v>4</v>
      </c>
      <c r="N17" s="159">
        <f t="shared" si="3"/>
        <v>2908</v>
      </c>
    </row>
    <row r="18" spans="1:22" ht="15.75" thickBot="1" x14ac:dyDescent="0.3">
      <c r="A18" s="115" t="s">
        <v>64</v>
      </c>
      <c r="B18" s="145">
        <v>302</v>
      </c>
      <c r="C18" s="74">
        <v>249</v>
      </c>
      <c r="D18" s="74">
        <v>306</v>
      </c>
      <c r="E18" s="74">
        <v>255</v>
      </c>
      <c r="F18" s="108">
        <f t="shared" si="0"/>
        <v>608</v>
      </c>
      <c r="G18" s="109">
        <f t="shared" si="1"/>
        <v>504</v>
      </c>
      <c r="H18" s="75">
        <v>3</v>
      </c>
      <c r="I18" s="74"/>
      <c r="J18" s="74">
        <v>3</v>
      </c>
      <c r="K18" s="74"/>
      <c r="L18" s="112">
        <f t="shared" si="4"/>
        <v>6</v>
      </c>
      <c r="M18" s="157">
        <f t="shared" si="2"/>
        <v>0</v>
      </c>
      <c r="N18" s="159">
        <f t="shared" si="3"/>
        <v>614</v>
      </c>
    </row>
    <row r="19" spans="1:22" ht="16.5" thickTop="1" thickBot="1" x14ac:dyDescent="0.3">
      <c r="A19" s="49" t="s">
        <v>65</v>
      </c>
      <c r="B19" s="110">
        <f t="shared" ref="B19:M19" si="5">SUM(B7:B18)</f>
        <v>15516</v>
      </c>
      <c r="C19" s="34">
        <f t="shared" si="5"/>
        <v>13100</v>
      </c>
      <c r="D19" s="34">
        <f t="shared" si="5"/>
        <v>16090</v>
      </c>
      <c r="E19" s="46">
        <f t="shared" si="5"/>
        <v>13790</v>
      </c>
      <c r="F19" s="34">
        <f t="shared" si="5"/>
        <v>31606</v>
      </c>
      <c r="G19" s="35">
        <f t="shared" si="5"/>
        <v>26890</v>
      </c>
      <c r="H19" s="37">
        <f t="shared" si="5"/>
        <v>136</v>
      </c>
      <c r="I19" s="36">
        <f t="shared" si="5"/>
        <v>2</v>
      </c>
      <c r="J19" s="36">
        <f t="shared" si="5"/>
        <v>68</v>
      </c>
      <c r="K19" s="38">
        <f t="shared" si="5"/>
        <v>4</v>
      </c>
      <c r="L19" s="34">
        <f t="shared" si="5"/>
        <v>204</v>
      </c>
      <c r="M19" s="47">
        <f t="shared" si="5"/>
        <v>6</v>
      </c>
      <c r="N19" s="159">
        <f t="shared" si="3"/>
        <v>31816</v>
      </c>
    </row>
    <row r="20" spans="1:22" ht="13.5" thickTop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V20" t="s">
        <v>103</v>
      </c>
    </row>
    <row r="21" spans="1:22" x14ac:dyDescent="0.2">
      <c r="A21" s="4" t="s">
        <v>52</v>
      </c>
      <c r="B21" s="1"/>
      <c r="C21" s="1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</row>
    <row r="22" spans="1:22" x14ac:dyDescent="0.2">
      <c r="A22" s="173" t="s">
        <v>53</v>
      </c>
      <c r="B22" s="173"/>
      <c r="C22" s="2"/>
      <c r="D22" s="1"/>
      <c r="E22" s="2"/>
      <c r="F22" s="2"/>
      <c r="G22" s="1"/>
      <c r="H22" s="1"/>
      <c r="I22" s="1"/>
      <c r="J22" s="1"/>
      <c r="K22" s="1"/>
      <c r="L22" s="1" t="s">
        <v>103</v>
      </c>
      <c r="M22" s="1" t="s">
        <v>103</v>
      </c>
      <c r="N22" s="1"/>
      <c r="O22" s="1"/>
    </row>
    <row r="23" spans="1:22" x14ac:dyDescent="0.2">
      <c r="A23" s="5"/>
      <c r="B23" s="1"/>
      <c r="C23" s="1"/>
      <c r="D23" s="1"/>
      <c r="E23" s="2"/>
      <c r="F23" s="2"/>
      <c r="G23" s="1"/>
      <c r="H23" s="1"/>
      <c r="I23" s="1"/>
      <c r="J23" s="1"/>
      <c r="K23" s="1"/>
      <c r="L23" s="1"/>
      <c r="M23" s="1" t="s">
        <v>103</v>
      </c>
      <c r="N23" s="1"/>
      <c r="O23" s="1"/>
    </row>
    <row r="26" spans="1:22" ht="16.5" customHeight="1" x14ac:dyDescent="0.2"/>
  </sheetData>
  <sortState ref="A26:G37">
    <sortCondition ref="A26"/>
  </sortState>
  <mergeCells count="5">
    <mergeCell ref="H5:M5"/>
    <mergeCell ref="A3:T3"/>
    <mergeCell ref="A22:B22"/>
    <mergeCell ref="A5:A6"/>
    <mergeCell ref="B5:G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23" sqref="D23"/>
    </sheetView>
  </sheetViews>
  <sheetFormatPr defaultRowHeight="12.75" x14ac:dyDescent="0.2"/>
  <cols>
    <col min="1" max="1" width="29.7109375" customWidth="1"/>
    <col min="2" max="2" width="10" customWidth="1"/>
    <col min="3" max="3" width="11.42578125" customWidth="1"/>
    <col min="4" max="4" width="10.7109375" customWidth="1"/>
    <col min="5" max="5" width="8.85546875" customWidth="1"/>
    <col min="6" max="6" width="10.7109375" customWidth="1"/>
  </cols>
  <sheetData>
    <row r="1" spans="1:11" ht="15.75" thickTop="1" x14ac:dyDescent="0.25">
      <c r="A1" s="190" t="s">
        <v>0</v>
      </c>
      <c r="B1" s="191"/>
      <c r="C1" s="191"/>
      <c r="D1" s="191"/>
      <c r="E1" s="191"/>
      <c r="F1" s="192"/>
    </row>
    <row r="2" spans="1:11" ht="15.75" thickBot="1" x14ac:dyDescent="0.3">
      <c r="A2" s="193" t="s">
        <v>113</v>
      </c>
      <c r="B2" s="194"/>
      <c r="C2" s="194"/>
      <c r="D2" s="194"/>
      <c r="E2" s="194"/>
      <c r="F2" s="195"/>
    </row>
    <row r="3" spans="1:11" ht="17.25" thickTop="1" x14ac:dyDescent="0.25">
      <c r="A3" s="22"/>
      <c r="B3" s="23" t="s">
        <v>1</v>
      </c>
      <c r="C3" s="25" t="s">
        <v>1</v>
      </c>
      <c r="D3" s="24" t="s">
        <v>2</v>
      </c>
      <c r="E3" s="119"/>
      <c r="F3" s="116" t="s">
        <v>2</v>
      </c>
    </row>
    <row r="4" spans="1:11" ht="16.5" x14ac:dyDescent="0.25">
      <c r="A4" s="19" t="s">
        <v>3</v>
      </c>
      <c r="B4" s="18" t="s">
        <v>4</v>
      </c>
      <c r="C4" s="16" t="s">
        <v>5</v>
      </c>
      <c r="D4" s="15"/>
      <c r="E4" s="120" t="s">
        <v>6</v>
      </c>
      <c r="F4" s="117"/>
    </row>
    <row r="5" spans="1:11" ht="18.75" thickBot="1" x14ac:dyDescent="0.3">
      <c r="A5" s="20"/>
      <c r="B5" s="121" t="s">
        <v>7</v>
      </c>
      <c r="C5" s="53" t="s">
        <v>7</v>
      </c>
      <c r="D5" s="17" t="s">
        <v>8</v>
      </c>
      <c r="E5" s="122"/>
      <c r="F5" s="118" t="s">
        <v>9</v>
      </c>
    </row>
    <row r="6" spans="1:11" ht="21" customHeight="1" thickTop="1" x14ac:dyDescent="0.25">
      <c r="A6" s="123" t="s">
        <v>10</v>
      </c>
      <c r="B6" s="125">
        <f>D6-C6</f>
        <v>57</v>
      </c>
      <c r="C6" s="126">
        <v>455</v>
      </c>
      <c r="D6" s="127">
        <v>512</v>
      </c>
      <c r="E6" s="128">
        <v>1</v>
      </c>
      <c r="F6" s="135">
        <f>D6+E6</f>
        <v>513</v>
      </c>
    </row>
    <row r="7" spans="1:11" ht="21" customHeight="1" x14ac:dyDescent="0.25">
      <c r="A7" s="21" t="s">
        <v>11</v>
      </c>
      <c r="B7" s="129">
        <f t="shared" ref="B7:B17" si="0">D7-C7</f>
        <v>203</v>
      </c>
      <c r="C7" s="130">
        <v>1251</v>
      </c>
      <c r="D7" s="96">
        <v>1454</v>
      </c>
      <c r="E7" s="131">
        <v>8</v>
      </c>
      <c r="F7" s="136">
        <f t="shared" ref="F7:F17" si="1">D7+E7</f>
        <v>1462</v>
      </c>
      <c r="J7" s="45" t="s">
        <v>103</v>
      </c>
    </row>
    <row r="8" spans="1:11" ht="21" customHeight="1" x14ac:dyDescent="0.25">
      <c r="A8" s="21" t="s">
        <v>12</v>
      </c>
      <c r="B8" s="129">
        <f t="shared" si="0"/>
        <v>121</v>
      </c>
      <c r="C8" s="130">
        <v>694</v>
      </c>
      <c r="D8" s="96">
        <v>815</v>
      </c>
      <c r="E8" s="131">
        <v>4</v>
      </c>
      <c r="F8" s="136">
        <f t="shared" si="1"/>
        <v>819</v>
      </c>
    </row>
    <row r="9" spans="1:11" ht="21" customHeight="1" x14ac:dyDescent="0.25">
      <c r="A9" s="21" t="s">
        <v>13</v>
      </c>
      <c r="B9" s="129">
        <f t="shared" si="0"/>
        <v>644</v>
      </c>
      <c r="C9" s="130">
        <v>3744</v>
      </c>
      <c r="D9" s="96">
        <v>4388</v>
      </c>
      <c r="E9" s="131">
        <v>29</v>
      </c>
      <c r="F9" s="136">
        <f t="shared" si="1"/>
        <v>4417</v>
      </c>
    </row>
    <row r="10" spans="1:11" ht="21" customHeight="1" x14ac:dyDescent="0.25">
      <c r="A10" s="21" t="s">
        <v>14</v>
      </c>
      <c r="B10" s="129">
        <f t="shared" si="0"/>
        <v>92</v>
      </c>
      <c r="C10" s="130">
        <v>568</v>
      </c>
      <c r="D10" s="96">
        <v>660</v>
      </c>
      <c r="E10" s="131">
        <v>7</v>
      </c>
      <c r="F10" s="136">
        <f t="shared" si="1"/>
        <v>667</v>
      </c>
    </row>
    <row r="11" spans="1:11" ht="21" customHeight="1" x14ac:dyDescent="0.25">
      <c r="A11" s="21" t="s">
        <v>15</v>
      </c>
      <c r="B11" s="129">
        <f t="shared" si="0"/>
        <v>392</v>
      </c>
      <c r="C11" s="130">
        <v>2385</v>
      </c>
      <c r="D11" s="96">
        <v>2777</v>
      </c>
      <c r="E11" s="131">
        <v>20</v>
      </c>
      <c r="F11" s="136">
        <f t="shared" si="1"/>
        <v>2797</v>
      </c>
      <c r="J11" s="61"/>
    </row>
    <row r="12" spans="1:11" ht="21" customHeight="1" x14ac:dyDescent="0.25">
      <c r="A12" s="21" t="s">
        <v>16</v>
      </c>
      <c r="B12" s="129">
        <f t="shared" si="0"/>
        <v>925</v>
      </c>
      <c r="C12" s="130">
        <v>5385</v>
      </c>
      <c r="D12" s="96">
        <v>6310</v>
      </c>
      <c r="E12" s="131">
        <v>30</v>
      </c>
      <c r="F12" s="136">
        <f t="shared" si="1"/>
        <v>6340</v>
      </c>
    </row>
    <row r="13" spans="1:11" ht="21" customHeight="1" x14ac:dyDescent="0.25">
      <c r="A13" s="21" t="s">
        <v>17</v>
      </c>
      <c r="B13" s="129">
        <f t="shared" si="0"/>
        <v>315</v>
      </c>
      <c r="C13" s="130">
        <v>1653</v>
      </c>
      <c r="D13" s="96">
        <v>1968</v>
      </c>
      <c r="E13" s="131">
        <v>8</v>
      </c>
      <c r="F13" s="136">
        <f t="shared" si="1"/>
        <v>1976</v>
      </c>
    </row>
    <row r="14" spans="1:11" ht="21" customHeight="1" x14ac:dyDescent="0.25">
      <c r="A14" s="21" t="s">
        <v>18</v>
      </c>
      <c r="B14" s="129">
        <f t="shared" si="0"/>
        <v>391</v>
      </c>
      <c r="C14" s="130">
        <v>1634</v>
      </c>
      <c r="D14" s="96">
        <v>2025</v>
      </c>
      <c r="E14" s="131">
        <v>18</v>
      </c>
      <c r="F14" s="136">
        <f t="shared" si="1"/>
        <v>2043</v>
      </c>
      <c r="K14" t="s">
        <v>103</v>
      </c>
    </row>
    <row r="15" spans="1:11" ht="21" customHeight="1" x14ac:dyDescent="0.25">
      <c r="A15" s="21" t="s">
        <v>19</v>
      </c>
      <c r="B15" s="129">
        <f t="shared" si="0"/>
        <v>1042</v>
      </c>
      <c r="C15" s="130">
        <v>6176</v>
      </c>
      <c r="D15" s="96">
        <v>7218</v>
      </c>
      <c r="E15" s="131">
        <v>42</v>
      </c>
      <c r="F15" s="136">
        <f t="shared" si="1"/>
        <v>7260</v>
      </c>
    </row>
    <row r="16" spans="1:11" ht="21" customHeight="1" x14ac:dyDescent="0.25">
      <c r="A16" s="21" t="s">
        <v>20</v>
      </c>
      <c r="B16" s="129">
        <f t="shared" si="0"/>
        <v>430</v>
      </c>
      <c r="C16" s="130">
        <v>2441</v>
      </c>
      <c r="D16" s="96">
        <v>2871</v>
      </c>
      <c r="E16" s="131">
        <v>37</v>
      </c>
      <c r="F16" s="136">
        <f t="shared" si="1"/>
        <v>2908</v>
      </c>
      <c r="K16" t="s">
        <v>103</v>
      </c>
    </row>
    <row r="17" spans="1:6" ht="21" customHeight="1" thickBot="1" x14ac:dyDescent="0.3">
      <c r="A17" s="124" t="s">
        <v>21</v>
      </c>
      <c r="B17" s="132">
        <f t="shared" si="0"/>
        <v>104</v>
      </c>
      <c r="C17" s="133">
        <v>504</v>
      </c>
      <c r="D17" s="99">
        <v>608</v>
      </c>
      <c r="E17" s="134">
        <v>6</v>
      </c>
      <c r="F17" s="137">
        <f t="shared" si="1"/>
        <v>614</v>
      </c>
    </row>
    <row r="18" spans="1:6" ht="21" customHeight="1" thickTop="1" thickBot="1" x14ac:dyDescent="0.3">
      <c r="A18" s="48" t="s">
        <v>22</v>
      </c>
      <c r="B18" s="138">
        <f>SUM(B6:B17)</f>
        <v>4716</v>
      </c>
      <c r="C18" s="139">
        <f>SUM(C6:C17)</f>
        <v>26890</v>
      </c>
      <c r="D18" s="140">
        <f>SUM(D6:D17)</f>
        <v>31606</v>
      </c>
      <c r="E18" s="141">
        <f>SUM(E6:E17)</f>
        <v>210</v>
      </c>
      <c r="F18" s="142">
        <f>SUM(F6:F17)</f>
        <v>31816</v>
      </c>
    </row>
    <row r="19" spans="1:6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" sqref="A1:H1"/>
    </sheetView>
  </sheetViews>
  <sheetFormatPr defaultRowHeight="12.75" x14ac:dyDescent="0.2"/>
  <cols>
    <col min="1" max="1" width="21.140625" customWidth="1"/>
  </cols>
  <sheetData/>
  <sortState ref="A1:G13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Městské obvody</vt:lpstr>
      <vt:lpstr>Městské obvody - zjednodušená</vt:lpstr>
      <vt:lpstr>Obce</vt:lpstr>
      <vt:lpstr>Obce - zjednodušená</vt:lpstr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Cigánová Krista</cp:lastModifiedBy>
  <cp:lastPrinted>2016-01-12T13:10:05Z</cp:lastPrinted>
  <dcterms:created xsi:type="dcterms:W3CDTF">1997-01-24T11:07:25Z</dcterms:created>
  <dcterms:modified xsi:type="dcterms:W3CDTF">2016-01-12T13:11:20Z</dcterms:modified>
</cp:coreProperties>
</file>