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indlarova\Desktop\Rozpočet 2018\Rozpočet 2018\"/>
    </mc:Choice>
  </mc:AlternateContent>
  <bookViews>
    <workbookView xWindow="0" yWindow="0" windowWidth="21600" windowHeight="9135"/>
  </bookViews>
  <sheets>
    <sheet name="List1" sheetId="1" r:id="rId1"/>
  </sheets>
  <definedNames>
    <definedName name="_xlnm.Print_Area" localSheetId="0">List1!$A$1:$H$108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7" i="1" l="1"/>
  <c r="H9" i="1" l="1"/>
  <c r="G79" i="1" l="1"/>
  <c r="H67" i="1" l="1"/>
  <c r="G78" i="1" s="1"/>
  <c r="H61" i="1"/>
  <c r="H57" i="1"/>
  <c r="H54" i="1"/>
  <c r="H33" i="1" l="1"/>
  <c r="H29" i="1"/>
  <c r="G23" i="1"/>
  <c r="G85" i="1" s="1"/>
  <c r="G27" i="1" l="1"/>
  <c r="F23" i="1" l="1"/>
  <c r="E23" i="1"/>
  <c r="H15" i="1"/>
  <c r="H17" i="1" s="1"/>
  <c r="F15" i="1"/>
  <c r="F17" i="1" s="1"/>
  <c r="E15" i="1"/>
  <c r="E17" i="1" s="1"/>
  <c r="G26" i="1" l="1"/>
  <c r="G84" i="1"/>
  <c r="G25" i="1"/>
  <c r="F71" i="1"/>
  <c r="F73" i="1" s="1"/>
  <c r="H71" i="1"/>
  <c r="H73" i="1" s="1"/>
  <c r="E71" i="1"/>
  <c r="E73" i="1" s="1"/>
  <c r="G86" i="1" l="1"/>
  <c r="G87" i="1" l="1"/>
  <c r="G88" i="1" s="1"/>
  <c r="B91" i="1"/>
  <c r="G75" i="1" l="1"/>
</calcChain>
</file>

<file path=xl/sharedStrings.xml><?xml version="1.0" encoding="utf-8"?>
<sst xmlns="http://schemas.openxmlformats.org/spreadsheetml/2006/main" count="155" uniqueCount="81">
  <si>
    <t>(v tis. Kč)</t>
  </si>
  <si>
    <t>z toho závazné ukazatele rozpočtu</t>
  </si>
  <si>
    <t>PŘÍJMY</t>
  </si>
  <si>
    <t>ostatní dotace ze SR - z úřadu práce</t>
  </si>
  <si>
    <t>závazné ukazatele 2018</t>
  </si>
  <si>
    <t>DAŇOVÉ</t>
  </si>
  <si>
    <t>NEDAŇOVÉ</t>
  </si>
  <si>
    <t>KAPITÁLOVÉ</t>
  </si>
  <si>
    <t>TRANSFERY</t>
  </si>
  <si>
    <t>VÝDAJE</t>
  </si>
  <si>
    <t>SR  2017</t>
  </si>
  <si>
    <t>ZÁV. UKAZATEL 2018</t>
  </si>
  <si>
    <t>dotace ze SR  - výkon st. správy</t>
  </si>
  <si>
    <t>Neinvestiční dotace HC VÍTKOVICE RIDERA</t>
  </si>
  <si>
    <t>Neinvestiční dotace Živé naději</t>
  </si>
  <si>
    <t>Neinvestiční dotace Como-3-gym</t>
  </si>
  <si>
    <t>Neinvestiční dotace SSK Vítkovice</t>
  </si>
  <si>
    <t>Neinvestiční dotace BLOK CENTRUM</t>
  </si>
  <si>
    <t>Neinvestiční dotace FC VÍTKOVICE 1919</t>
  </si>
  <si>
    <t>Neinvestiční dotace Charitě Ostrava</t>
  </si>
  <si>
    <t>5xxx</t>
  </si>
  <si>
    <t>1xxx</t>
  </si>
  <si>
    <t>2xxx</t>
  </si>
  <si>
    <t>3xxx</t>
  </si>
  <si>
    <t>4xxx</t>
  </si>
  <si>
    <t>6xxx</t>
  </si>
  <si>
    <t>položka</t>
  </si>
  <si>
    <t>příspěvek ZŠ Ostrava-Vítkovice</t>
  </si>
  <si>
    <t>příspěvek MŠ Ostrava-Vítkovice</t>
  </si>
  <si>
    <t>běžné výdaje</t>
  </si>
  <si>
    <t>ORJ</t>
  </si>
  <si>
    <t>MZDOVÉ PROSTŘEDKY</t>
  </si>
  <si>
    <t>mzdové výdaje</t>
  </si>
  <si>
    <t>kapitálové výdaje</t>
  </si>
  <si>
    <t>FINANCOVÁNÍ</t>
  </si>
  <si>
    <t>změna stavu krátkodobých prostředků na účtech</t>
  </si>
  <si>
    <t>splátky úvěru České spořitelně</t>
  </si>
  <si>
    <t>REKAPITULACE</t>
  </si>
  <si>
    <t>FINANCOVÁNÍ - PŘÍJMY</t>
  </si>
  <si>
    <t>SALDO (rozdíl) PŘÍJMŮ A VÝDAJŮ (po zapojení zdrojů z minulých let a splátek úvěrů)</t>
  </si>
  <si>
    <t>SR 2018</t>
  </si>
  <si>
    <t xml:space="preserve">Stav finančních prostředků rozp. hospodaření (příjmy) </t>
  </si>
  <si>
    <t>splátky jistin úvěrú (výdaje)</t>
  </si>
  <si>
    <t xml:space="preserve">Návrh rozpočtu je zpracován a předložen ke schválení jako schodkový. </t>
  </si>
  <si>
    <t>Sk. 2 PRŮMYSLOVÁ A OSTATNÍ ODVĚTVÍ HOSPODÁŘSTVÍ</t>
  </si>
  <si>
    <t>Sk. 3 SLUŽBY PRO OBYVATELSTVO</t>
  </si>
  <si>
    <t>Sk. 4 SOCIÁLNÍ VĚCI A POLITIKA ZAMĚSTNANOSTI</t>
  </si>
  <si>
    <t>Sk. 5 BEZPEČNOST STÁTU A PRÁVNÍ OCHRANA</t>
  </si>
  <si>
    <t>Sk. 6 VŠEOBECNÁ VEŘEJNÁ SPRÁVA A SLUŽBY</t>
  </si>
  <si>
    <t>Sk. 3 Služby pro obyvatelstvo</t>
  </si>
  <si>
    <t>Sk. 4 Sociální věci a politika zaměstnanosti</t>
  </si>
  <si>
    <t>Sk. 6 Všeobecná veřejná správa a služby</t>
  </si>
  <si>
    <t>4133 + 4134</t>
  </si>
  <si>
    <t xml:space="preserve">konsolidace příjmů </t>
  </si>
  <si>
    <t xml:space="preserve">PŘÍJMY ROZPOČTOVÉHO HOSPODAŘENÍ  </t>
  </si>
  <si>
    <t>PŘÍJMY ROZPOČTOVÉHO  HOSPODAŘENÍ CELKEM PO KONSOLIDACI</t>
  </si>
  <si>
    <t>VÝDAJE ROZPOČTOVÉHO HOSPODAŘENÍ</t>
  </si>
  <si>
    <t>konsolidace výdajů, par. 6330</t>
  </si>
  <si>
    <t>VÝDAJE ROZPOČTOVÉHO HOSPODAŘENÍ CELKEM PO KONSOLIDACI</t>
  </si>
  <si>
    <r>
      <t>ROZPOČTOVÉ  HOSPODAŘENÍ</t>
    </r>
    <r>
      <rPr>
        <b/>
        <sz val="12"/>
        <rFont val="Calibri"/>
        <family val="2"/>
        <charset val="238"/>
      </rPr>
      <t xml:space="preserve"> - PŘÍJMY CELKEM PO KONSOLIDACI</t>
    </r>
  </si>
  <si>
    <t>FINANCOVÁNÍ CELKEM</t>
  </si>
  <si>
    <t>příjmy rozpočtového hospodaření</t>
  </si>
  <si>
    <t>financování</t>
  </si>
  <si>
    <r>
      <rPr>
        <sz val="12"/>
        <rFont val="Calibri"/>
        <family val="2"/>
        <charset val="238"/>
        <scheme val="minor"/>
      </rPr>
      <t xml:space="preserve">ROZPOČTOVÉ HOSPODAŘENÍ - </t>
    </r>
    <r>
      <rPr>
        <b/>
        <sz val="12"/>
        <rFont val="Calibri"/>
        <family val="2"/>
        <charset val="238"/>
        <scheme val="minor"/>
      </rPr>
      <t>CELKOVÉ ZDROJE ROZPOČTOVÉHO HOSPODAŘENÍ</t>
    </r>
  </si>
  <si>
    <t>VÝDAJE ROZPOČTOVÉHO  HOSPODAŘENÍ PRO ROK 2018 CELKEM</t>
  </si>
  <si>
    <t>ZDROJE ROZPOČTOVÉHO HOSPODAŘENÍ PRO ROK 2018 CELKEM</t>
  </si>
  <si>
    <t>ROZPOČET MOB VÍTKOVICE NA ROK 2018</t>
  </si>
  <si>
    <r>
      <t>ROZPOČTOVÉ  HOSPODAŘENÍ</t>
    </r>
    <r>
      <rPr>
        <b/>
        <sz val="12"/>
        <rFont val="Calibri"/>
        <family val="2"/>
        <charset val="238"/>
      </rPr>
      <t xml:space="preserve"> - VÝDAJE ROZPOČTOVÉHO HOSPODAŘENÍ</t>
    </r>
  </si>
  <si>
    <r>
      <t xml:space="preserve">Schodek návrhu činí </t>
    </r>
    <r>
      <rPr>
        <sz val="12"/>
        <color rgb="FFFF0000"/>
        <rFont val="Calibri"/>
        <family val="2"/>
        <charset val="238"/>
        <scheme val="minor"/>
      </rPr>
      <t/>
    </r>
  </si>
  <si>
    <t>tis. Kč</t>
  </si>
  <si>
    <t>Městský obvod Vítkovice  bude schodek v rozpočtu hradit finančními prostředky z minulých let (financování příjmy)</t>
  </si>
  <si>
    <t xml:space="preserve">Očekávaná skutečnost 2017* </t>
  </si>
  <si>
    <t>Očekávaná skutečnost 2017*</t>
  </si>
  <si>
    <t xml:space="preserve">* Očekávaná skutečnost 2017 = upravený rozpočet ke dni 31.10.2017 </t>
  </si>
  <si>
    <t>konsolidace výdajů</t>
  </si>
  <si>
    <t>příspěvek Knihovně města Ostravy</t>
  </si>
  <si>
    <t>převody mezi st. městy a  m. obvody - neinvestiční</t>
  </si>
  <si>
    <t>převody mezi st. městy a  m. obvody - investiční</t>
  </si>
  <si>
    <t>převody z rozpočtových účtů</t>
  </si>
  <si>
    <t>odvody ZŠ Ostrava-Vítkovice - odpisy,  § 3113</t>
  </si>
  <si>
    <t>Zpracovala: Bc. Lenka Šindlářová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</si>
</sst>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0" fillId="0" borderId="1" xfId="0" applyFont="1" applyBorder="1"/>
    <xf numFmtId="0" fontId="1" fillId="0" borderId="2" xfId="0" applyFont="1" applyBorder="1"/>
    <xf numFmtId="0" fontId="0" fillId="0" borderId="1" xfId="0" applyFont="1" applyBorder="1" applyAlignment="1">
      <alignment horizontal="left"/>
    </xf>
    <xf numFmtId="0" fontId="0" fillId="0" borderId="3" xfId="0" applyFont="1" applyBorder="1"/>
    <xf numFmtId="0" fontId="0" fillId="0" borderId="7" xfId="0" applyFont="1" applyBorder="1"/>
    <xf numFmtId="0" fontId="0" fillId="0" borderId="0" xfId="0" applyBorder="1"/>
    <xf numFmtId="0" fontId="1" fillId="0" borderId="11" xfId="0" applyFon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4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0" fillId="2" borderId="19" xfId="0" applyFill="1" applyBorder="1"/>
    <xf numFmtId="0" fontId="1" fillId="3" borderId="1" xfId="0" applyFont="1" applyFill="1" applyBorder="1" applyAlignment="1"/>
    <xf numFmtId="0" fontId="0" fillId="3" borderId="10" xfId="0" applyFill="1" applyBorder="1" applyAlignment="1"/>
    <xf numFmtId="3" fontId="0" fillId="3" borderId="6" xfId="0" applyNumberFormat="1" applyFill="1" applyBorder="1" applyAlignment="1"/>
    <xf numFmtId="3" fontId="0" fillId="0" borderId="1" xfId="0" applyNumberFormat="1" applyFont="1" applyBorder="1"/>
    <xf numFmtId="3" fontId="1" fillId="0" borderId="7" xfId="0" applyNumberFormat="1" applyFont="1" applyBorder="1"/>
    <xf numFmtId="3" fontId="0" fillId="0" borderId="7" xfId="0" applyNumberFormat="1" applyFont="1" applyBorder="1"/>
    <xf numFmtId="3" fontId="1" fillId="3" borderId="6" xfId="0" applyNumberFormat="1" applyFont="1" applyFill="1" applyBorder="1" applyAlignment="1"/>
    <xf numFmtId="3" fontId="1" fillId="3" borderId="1" xfId="0" applyNumberFormat="1" applyFont="1" applyFill="1" applyBorder="1" applyAlignment="1"/>
    <xf numFmtId="0" fontId="0" fillId="0" borderId="1" xfId="0" applyFont="1" applyFill="1" applyBorder="1"/>
    <xf numFmtId="3" fontId="1" fillId="0" borderId="1" xfId="0" applyNumberFormat="1" applyFont="1" applyFill="1" applyBorder="1"/>
    <xf numFmtId="3" fontId="6" fillId="3" borderId="1" xfId="0" applyNumberFormat="1" applyFont="1" applyFill="1" applyBorder="1" applyAlignment="1"/>
    <xf numFmtId="0" fontId="0" fillId="0" borderId="4" xfId="0" applyFont="1" applyBorder="1" applyAlignment="1"/>
    <xf numFmtId="0" fontId="0" fillId="5" borderId="5" xfId="0" applyFont="1" applyFill="1" applyBorder="1" applyAlignment="1"/>
    <xf numFmtId="0" fontId="0" fillId="5" borderId="4" xfId="0" applyFont="1" applyFill="1" applyBorder="1" applyAlignment="1"/>
    <xf numFmtId="0" fontId="0" fillId="5" borderId="2" xfId="0" applyFont="1" applyFill="1" applyBorder="1" applyAlignment="1"/>
    <xf numFmtId="3" fontId="1" fillId="4" borderId="5" xfId="0" applyNumberFormat="1" applyFont="1" applyFill="1" applyBorder="1" applyAlignment="1">
      <alignment shrinkToFit="1"/>
    </xf>
    <xf numFmtId="3" fontId="1" fillId="4" borderId="1" xfId="0" applyNumberFormat="1" applyFont="1" applyFill="1" applyBorder="1" applyAlignment="1">
      <alignment shrinkToFit="1"/>
    </xf>
    <xf numFmtId="4" fontId="0" fillId="3" borderId="5" xfId="0" applyNumberFormat="1" applyFont="1" applyFill="1" applyBorder="1" applyAlignment="1"/>
    <xf numFmtId="0" fontId="5" fillId="0" borderId="1" xfId="0" applyFont="1" applyFill="1" applyBorder="1"/>
    <xf numFmtId="0" fontId="0" fillId="0" borderId="15" xfId="0" applyFont="1" applyBorder="1" applyAlignment="1">
      <alignment horizontal="right"/>
    </xf>
    <xf numFmtId="0" fontId="0" fillId="0" borderId="2" xfId="0" applyFont="1" applyBorder="1"/>
    <xf numFmtId="0" fontId="0" fillId="0" borderId="15" xfId="0" applyFont="1" applyBorder="1"/>
    <xf numFmtId="0" fontId="0" fillId="0" borderId="17" xfId="0" applyFont="1" applyBorder="1" applyAlignment="1">
      <alignment horizontal="right"/>
    </xf>
    <xf numFmtId="0" fontId="0" fillId="0" borderId="8" xfId="0" applyFont="1" applyBorder="1"/>
    <xf numFmtId="3" fontId="1" fillId="2" borderId="24" xfId="0" applyNumberFormat="1" applyFont="1" applyFill="1" applyBorder="1"/>
    <xf numFmtId="0" fontId="0" fillId="5" borderId="12" xfId="0" applyFont="1" applyFill="1" applyBorder="1" applyAlignment="1"/>
    <xf numFmtId="0" fontId="0" fillId="5" borderId="8" xfId="0" applyFont="1" applyFill="1" applyBorder="1" applyAlignment="1"/>
    <xf numFmtId="0" fontId="0" fillId="2" borderId="22" xfId="0" applyFill="1" applyBorder="1"/>
    <xf numFmtId="3" fontId="1" fillId="0" borderId="14" xfId="0" applyNumberFormat="1" applyFont="1" applyBorder="1"/>
    <xf numFmtId="3" fontId="1" fillId="0" borderId="16" xfId="0" applyNumberFormat="1" applyFont="1" applyBorder="1"/>
    <xf numFmtId="0" fontId="9" fillId="4" borderId="13" xfId="0" applyNumberFormat="1" applyFont="1" applyFill="1" applyBorder="1" applyAlignment="1"/>
    <xf numFmtId="0" fontId="9" fillId="4" borderId="33" xfId="0" applyNumberFormat="1" applyFont="1" applyFill="1" applyBorder="1" applyAlignment="1"/>
    <xf numFmtId="0" fontId="9" fillId="4" borderId="5" xfId="0" applyNumberFormat="1" applyFont="1" applyFill="1" applyBorder="1" applyAlignment="1"/>
    <xf numFmtId="4" fontId="9" fillId="4" borderId="10" xfId="0" applyNumberFormat="1" applyFont="1" applyFill="1" applyBorder="1" applyAlignment="1"/>
    <xf numFmtId="0" fontId="8" fillId="4" borderId="33" xfId="0" applyNumberFormat="1" applyFont="1" applyFill="1" applyBorder="1" applyAlignment="1"/>
    <xf numFmtId="0" fontId="8" fillId="4" borderId="5" xfId="0" applyNumberFormat="1" applyFont="1" applyFill="1" applyBorder="1" applyAlignment="1"/>
    <xf numFmtId="4" fontId="8" fillId="4" borderId="5" xfId="0" applyNumberFormat="1" applyFont="1" applyFill="1" applyBorder="1" applyAlignment="1"/>
    <xf numFmtId="4" fontId="9" fillId="4" borderId="5" xfId="0" applyNumberFormat="1" applyFont="1" applyFill="1" applyBorder="1" applyAlignment="1"/>
    <xf numFmtId="0" fontId="0" fillId="4" borderId="11" xfId="0" applyFill="1" applyBorder="1"/>
    <xf numFmtId="0" fontId="0" fillId="4" borderId="2" xfId="0" applyFill="1" applyBorder="1"/>
    <xf numFmtId="0" fontId="9" fillId="4" borderId="10" xfId="0" applyNumberFormat="1" applyFont="1" applyFill="1" applyBorder="1" applyAlignment="1"/>
    <xf numFmtId="0" fontId="7" fillId="2" borderId="21" xfId="0" applyNumberFormat="1" applyFont="1" applyFill="1" applyBorder="1" applyAlignment="1"/>
    <xf numFmtId="0" fontId="8" fillId="2" borderId="22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vertical="center"/>
    </xf>
    <xf numFmtId="0" fontId="9" fillId="2" borderId="22" xfId="0" applyFont="1" applyFill="1" applyBorder="1"/>
    <xf numFmtId="0" fontId="7" fillId="2" borderId="21" xfId="0" applyNumberFormat="1" applyFont="1" applyFill="1" applyBorder="1" applyAlignment="1">
      <alignment vertical="center"/>
    </xf>
    <xf numFmtId="4" fontId="8" fillId="2" borderId="22" xfId="0" applyNumberFormat="1" applyFont="1" applyFill="1" applyBorder="1" applyAlignment="1"/>
    <xf numFmtId="0" fontId="0" fillId="2" borderId="24" xfId="0" applyFill="1" applyBorder="1"/>
    <xf numFmtId="0" fontId="0" fillId="0" borderId="11" xfId="0" applyBorder="1"/>
    <xf numFmtId="0" fontId="0" fillId="0" borderId="2" xfId="0" applyBorder="1"/>
    <xf numFmtId="0" fontId="0" fillId="0" borderId="35" xfId="0" applyBorder="1"/>
    <xf numFmtId="0" fontId="0" fillId="0" borderId="36" xfId="0" applyBorder="1"/>
    <xf numFmtId="0" fontId="0" fillId="0" borderId="33" xfId="0" applyBorder="1"/>
    <xf numFmtId="0" fontId="2" fillId="2" borderId="23" xfId="0" applyFont="1" applyFill="1" applyBorder="1" applyAlignment="1">
      <alignment horizontal="center" wrapText="1"/>
    </xf>
    <xf numFmtId="0" fontId="1" fillId="3" borderId="13" xfId="0" applyFont="1" applyFill="1" applyBorder="1" applyAlignment="1"/>
    <xf numFmtId="3" fontId="1" fillId="3" borderId="34" xfId="0" applyNumberFormat="1" applyFont="1" applyFill="1" applyBorder="1" applyAlignment="1"/>
    <xf numFmtId="0" fontId="0" fillId="0" borderId="17" xfId="0" applyFont="1" applyBorder="1"/>
    <xf numFmtId="3" fontId="1" fillId="0" borderId="37" xfId="0" applyNumberFormat="1" applyFont="1" applyBorder="1"/>
    <xf numFmtId="4" fontId="1" fillId="3" borderId="33" xfId="0" applyNumberFormat="1" applyFont="1" applyFill="1" applyBorder="1" applyAlignment="1"/>
    <xf numFmtId="3" fontId="1" fillId="3" borderId="16" xfId="0" applyNumberFormat="1" applyFont="1" applyFill="1" applyBorder="1" applyAlignment="1"/>
    <xf numFmtId="3" fontId="1" fillId="0" borderId="18" xfId="0" applyNumberFormat="1" applyFont="1" applyBorder="1"/>
    <xf numFmtId="0" fontId="0" fillId="0" borderId="15" xfId="0" applyFont="1" applyBorder="1" applyAlignment="1"/>
    <xf numFmtId="3" fontId="1" fillId="4" borderId="16" xfId="0" applyNumberFormat="1" applyFont="1" applyFill="1" applyBorder="1" applyAlignment="1">
      <alignment shrinkToFit="1"/>
    </xf>
    <xf numFmtId="0" fontId="0" fillId="5" borderId="15" xfId="0" applyFont="1" applyFill="1" applyBorder="1" applyAlignment="1">
      <alignment horizontal="left" wrapText="1"/>
    </xf>
    <xf numFmtId="0" fontId="0" fillId="5" borderId="17" xfId="0" applyFont="1" applyFill="1" applyBorder="1" applyAlignment="1"/>
    <xf numFmtId="0" fontId="0" fillId="0" borderId="0" xfId="0" applyBorder="1" applyAlignment="1"/>
    <xf numFmtId="0" fontId="0" fillId="0" borderId="13" xfId="0" applyFont="1" applyBorder="1" applyAlignment="1">
      <alignment horizontal="right"/>
    </xf>
    <xf numFmtId="0" fontId="9" fillId="0" borderId="0" xfId="0" applyFont="1"/>
    <xf numFmtId="3" fontId="1" fillId="0" borderId="1" xfId="0" applyNumberFormat="1" applyFont="1" applyBorder="1" applyAlignment="1"/>
    <xf numFmtId="0" fontId="0" fillId="0" borderId="2" xfId="0" applyFont="1" applyBorder="1" applyAlignment="1"/>
    <xf numFmtId="0" fontId="0" fillId="0" borderId="25" xfId="0" applyFont="1" applyBorder="1" applyAlignment="1">
      <alignment horizontal="right"/>
    </xf>
    <xf numFmtId="0" fontId="1" fillId="0" borderId="7" xfId="0" applyFont="1" applyBorder="1"/>
    <xf numFmtId="0" fontId="0" fillId="0" borderId="40" xfId="0" applyFont="1" applyBorder="1"/>
    <xf numFmtId="0" fontId="12" fillId="0" borderId="3" xfId="0" applyFont="1" applyBorder="1"/>
    <xf numFmtId="3" fontId="1" fillId="0" borderId="39" xfId="0" applyNumberFormat="1" applyFont="1" applyBorder="1"/>
    <xf numFmtId="0" fontId="1" fillId="4" borderId="0" xfId="0" applyFont="1" applyFill="1" applyBorder="1" applyAlignment="1"/>
    <xf numFmtId="3" fontId="1" fillId="4" borderId="0" xfId="0" applyNumberFormat="1" applyFont="1" applyFill="1" applyBorder="1"/>
    <xf numFmtId="3" fontId="1" fillId="2" borderId="27" xfId="0" applyNumberFormat="1" applyFont="1" applyFill="1" applyBorder="1"/>
    <xf numFmtId="0" fontId="0" fillId="4" borderId="0" xfId="0" applyFill="1" applyBorder="1" applyAlignment="1"/>
    <xf numFmtId="0" fontId="0" fillId="0" borderId="1" xfId="0" applyBorder="1"/>
    <xf numFmtId="0" fontId="0" fillId="0" borderId="1" xfId="0" applyBorder="1" applyAlignment="1"/>
    <xf numFmtId="3" fontId="1" fillId="0" borderId="0" xfId="0" applyNumberFormat="1" applyFont="1" applyBorder="1"/>
    <xf numFmtId="3" fontId="1" fillId="2" borderId="26" xfId="0" applyNumberFormat="1" applyFont="1" applyFill="1" applyBorder="1"/>
    <xf numFmtId="3" fontId="1" fillId="2" borderId="19" xfId="0" applyNumberFormat="1" applyFont="1" applyFill="1" applyBorder="1"/>
    <xf numFmtId="0" fontId="0" fillId="0" borderId="6" xfId="0" applyBorder="1"/>
    <xf numFmtId="0" fontId="0" fillId="0" borderId="6" xfId="0" applyBorder="1" applyAlignment="1"/>
    <xf numFmtId="3" fontId="1" fillId="0" borderId="6" xfId="0" applyNumberFormat="1" applyFont="1" applyBorder="1" applyAlignment="1"/>
    <xf numFmtId="0" fontId="2" fillId="2" borderId="23" xfId="0" applyFont="1" applyFill="1" applyBorder="1" applyAlignment="1"/>
    <xf numFmtId="0" fontId="0" fillId="2" borderId="19" xfId="0" applyFill="1" applyBorder="1" applyAlignment="1"/>
    <xf numFmtId="0" fontId="1" fillId="2" borderId="19" xfId="0" applyFont="1" applyFill="1" applyBorder="1" applyAlignment="1"/>
    <xf numFmtId="3" fontId="1" fillId="2" borderId="20" xfId="0" applyNumberFormat="1" applyFont="1" applyFill="1" applyBorder="1"/>
    <xf numFmtId="0" fontId="1" fillId="4" borderId="43" xfId="0" applyFont="1" applyFill="1" applyBorder="1" applyAlignment="1"/>
    <xf numFmtId="0" fontId="1" fillId="4" borderId="7" xfId="0" applyFont="1" applyFill="1" applyBorder="1" applyAlignment="1"/>
    <xf numFmtId="0" fontId="0" fillId="4" borderId="7" xfId="0" applyFont="1" applyFill="1" applyBorder="1" applyAlignment="1"/>
    <xf numFmtId="3" fontId="1" fillId="4" borderId="7" xfId="0" applyNumberFormat="1" applyFont="1" applyFill="1" applyBorder="1"/>
    <xf numFmtId="3" fontId="1" fillId="4" borderId="37" xfId="0" applyNumberFormat="1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25" xfId="0" applyBorder="1"/>
    <xf numFmtId="0" fontId="0" fillId="0" borderId="3" xfId="0" applyBorder="1"/>
    <xf numFmtId="0" fontId="5" fillId="0" borderId="7" xfId="0" applyFont="1" applyBorder="1"/>
    <xf numFmtId="3" fontId="1" fillId="4" borderId="0" xfId="0" applyNumberFormat="1" applyFont="1" applyFill="1" applyBorder="1" applyAlignment="1"/>
    <xf numFmtId="0" fontId="1" fillId="4" borderId="0" xfId="0" applyFont="1" applyFill="1" applyBorder="1" applyAlignment="1"/>
    <xf numFmtId="0" fontId="0" fillId="0" borderId="1" xfId="0" applyFont="1" applyBorder="1" applyAlignment="1">
      <alignment horizontal="right"/>
    </xf>
    <xf numFmtId="0" fontId="15" fillId="0" borderId="0" xfId="0" applyFont="1"/>
    <xf numFmtId="3" fontId="0" fillId="4" borderId="1" xfId="0" applyNumberFormat="1" applyFill="1" applyBorder="1" applyAlignment="1"/>
    <xf numFmtId="0" fontId="0" fillId="0" borderId="16" xfId="0" applyBorder="1" applyAlignment="1"/>
    <xf numFmtId="3" fontId="9" fillId="0" borderId="0" xfId="0" applyNumberFormat="1" applyFont="1" applyAlignment="1"/>
    <xf numFmtId="3" fontId="1" fillId="0" borderId="44" xfId="0" applyNumberFormat="1" applyFont="1" applyBorder="1" applyAlignment="1">
      <alignment horizontal="right"/>
    </xf>
    <xf numFmtId="0" fontId="0" fillId="0" borderId="45" xfId="0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46" xfId="0" applyBorder="1" applyAlignment="1">
      <alignment horizontal="right"/>
    </xf>
    <xf numFmtId="3" fontId="1" fillId="0" borderId="1" xfId="0" applyNumberFormat="1" applyFont="1" applyBorder="1" applyAlignment="1"/>
    <xf numFmtId="0" fontId="0" fillId="0" borderId="1" xfId="0" applyBorder="1" applyAlignment="1"/>
    <xf numFmtId="3" fontId="1" fillId="2" borderId="19" xfId="0" applyNumberFormat="1" applyFont="1" applyFill="1" applyBorder="1" applyAlignment="1"/>
    <xf numFmtId="0" fontId="1" fillId="2" borderId="20" xfId="0" applyFont="1" applyFill="1" applyBorder="1" applyAlignment="1"/>
    <xf numFmtId="3" fontId="0" fillId="4" borderId="9" xfId="0" applyNumberFormat="1" applyFill="1" applyBorder="1" applyAlignment="1"/>
    <xf numFmtId="0" fontId="0" fillId="0" borderId="34" xfId="0" applyBorder="1" applyAlignment="1"/>
    <xf numFmtId="0" fontId="1" fillId="2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 applyAlignment="1"/>
    <xf numFmtId="0" fontId="0" fillId="0" borderId="49" xfId="0" applyBorder="1" applyAlignment="1"/>
    <xf numFmtId="0" fontId="0" fillId="0" borderId="8" xfId="0" applyBorder="1" applyAlignment="1"/>
    <xf numFmtId="3" fontId="1" fillId="0" borderId="12" xfId="0" applyNumberFormat="1" applyFont="1" applyBorder="1" applyAlignment="1"/>
    <xf numFmtId="0" fontId="0" fillId="0" borderId="50" xfId="0" applyBorder="1" applyAlignment="1"/>
    <xf numFmtId="3" fontId="0" fillId="4" borderId="1" xfId="0" applyNumberFormat="1" applyFont="1" applyFill="1" applyBorder="1" applyAlignment="1"/>
    <xf numFmtId="0" fontId="0" fillId="0" borderId="16" xfId="0" applyFont="1" applyBorder="1" applyAlignment="1"/>
    <xf numFmtId="3" fontId="1" fillId="4" borderId="0" xfId="0" applyNumberFormat="1" applyFont="1" applyFill="1" applyBorder="1" applyAlignment="1"/>
    <xf numFmtId="0" fontId="1" fillId="4" borderId="0" xfId="0" applyFont="1" applyFill="1" applyBorder="1" applyAlignment="1"/>
    <xf numFmtId="3" fontId="1" fillId="2" borderId="27" xfId="0" applyNumberFormat="1" applyFont="1" applyFill="1" applyBorder="1" applyAlignment="1"/>
    <xf numFmtId="0" fontId="0" fillId="0" borderId="28" xfId="0" applyBorder="1" applyAlignment="1"/>
    <xf numFmtId="0" fontId="1" fillId="2" borderId="42" xfId="0" applyFont="1" applyFill="1" applyBorder="1" applyAlignment="1"/>
    <xf numFmtId="0" fontId="0" fillId="0" borderId="27" xfId="0" applyBorder="1" applyAlignment="1"/>
    <xf numFmtId="3" fontId="13" fillId="2" borderId="19" xfId="0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0" xfId="0" applyBorder="1" applyAlignment="1"/>
    <xf numFmtId="0" fontId="0" fillId="0" borderId="6" xfId="0" applyBorder="1" applyAlignment="1"/>
    <xf numFmtId="3" fontId="1" fillId="0" borderId="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0" fillId="0" borderId="15" xfId="0" applyBorder="1" applyAlignment="1"/>
    <xf numFmtId="3" fontId="1" fillId="0" borderId="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3" borderId="33" xfId="0" applyFont="1" applyFill="1" applyBorder="1" applyAlignment="1"/>
    <xf numFmtId="0" fontId="1" fillId="3" borderId="5" xfId="0" applyFont="1" applyFill="1" applyBorder="1" applyAlignment="1"/>
    <xf numFmtId="0" fontId="1" fillId="3" borderId="2" xfId="0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2" fillId="2" borderId="24" xfId="0" applyFont="1" applyFill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1" fillId="2" borderId="24" xfId="0" applyFont="1" applyFill="1" applyBorder="1" applyAlignment="1"/>
    <xf numFmtId="3" fontId="1" fillId="2" borderId="32" xfId="0" applyNumberFormat="1" applyFont="1" applyFill="1" applyBorder="1" applyAlignment="1"/>
    <xf numFmtId="0" fontId="0" fillId="0" borderId="26" xfId="0" applyBorder="1" applyAlignment="1"/>
    <xf numFmtId="0" fontId="14" fillId="0" borderId="22" xfId="0" applyFont="1" applyBorder="1" applyAlignment="1"/>
    <xf numFmtId="0" fontId="14" fillId="0" borderId="24" xfId="0" applyFont="1" applyBorder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Border="1" applyAlignment="1"/>
    <xf numFmtId="0" fontId="0" fillId="0" borderId="24" xfId="0" applyBorder="1" applyAlignment="1"/>
    <xf numFmtId="0" fontId="0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2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4" borderId="9" xfId="0" applyNumberFormat="1" applyFont="1" applyFill="1" applyBorder="1" applyAlignment="1"/>
    <xf numFmtId="3" fontId="1" fillId="4" borderId="29" xfId="0" applyNumberFormat="1" applyFont="1" applyFill="1" applyBorder="1" applyAlignment="1"/>
    <xf numFmtId="0" fontId="0" fillId="0" borderId="41" xfId="0" applyBorder="1" applyAlignment="1"/>
    <xf numFmtId="0" fontId="0" fillId="0" borderId="44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1" fillId="3" borderId="3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0" fillId="4" borderId="13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4" borderId="38" xfId="0" applyFill="1" applyBorder="1" applyAlignment="1"/>
    <xf numFmtId="0" fontId="0" fillId="0" borderId="30" xfId="0" applyBorder="1" applyAlignment="1"/>
    <xf numFmtId="0" fontId="0" fillId="0" borderId="31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view="pageLayout" topLeftCell="A68" zoomScaleNormal="100" workbookViewId="0">
      <selection activeCell="G69" sqref="G69"/>
    </sheetView>
  </sheetViews>
  <sheetFormatPr defaultRowHeight="15" x14ac:dyDescent="0.25"/>
  <cols>
    <col min="1" max="1" width="41.140625" customWidth="1"/>
    <col min="2" max="2" width="5.5703125" customWidth="1"/>
    <col min="3" max="3" width="8.140625" customWidth="1"/>
    <col min="4" max="4" width="45.28515625" customWidth="1"/>
    <col min="5" max="5" width="9.42578125" customWidth="1"/>
    <col min="6" max="6" width="10.5703125" customWidth="1"/>
    <col min="7" max="7" width="9.28515625" customWidth="1"/>
    <col min="8" max="8" width="10" customWidth="1"/>
  </cols>
  <sheetData>
    <row r="1" spans="1:8" ht="28.5" x14ac:dyDescent="0.45">
      <c r="B1" s="1" t="s">
        <v>66</v>
      </c>
      <c r="C1" s="1"/>
      <c r="D1" s="1"/>
      <c r="E1" s="1"/>
      <c r="F1" s="1"/>
      <c r="G1" s="1"/>
      <c r="H1" s="1"/>
    </row>
    <row r="2" spans="1:8" x14ac:dyDescent="0.25">
      <c r="D2" s="4" t="s">
        <v>0</v>
      </c>
    </row>
    <row r="3" spans="1:8" ht="15.75" thickBot="1" x14ac:dyDescent="0.3">
      <c r="D3" s="4"/>
    </row>
    <row r="4" spans="1:8" ht="51" customHeight="1" thickBot="1" x14ac:dyDescent="0.4">
      <c r="A4" s="75" t="s">
        <v>2</v>
      </c>
      <c r="B4" s="187" t="s">
        <v>26</v>
      </c>
      <c r="C4" s="188"/>
      <c r="D4" s="69"/>
      <c r="E4" s="20" t="s">
        <v>10</v>
      </c>
      <c r="F4" s="118" t="s">
        <v>71</v>
      </c>
      <c r="G4" s="17" t="s">
        <v>11</v>
      </c>
      <c r="H4" s="18" t="s">
        <v>40</v>
      </c>
    </row>
    <row r="5" spans="1:8" x14ac:dyDescent="0.25">
      <c r="A5" s="15" t="s">
        <v>5</v>
      </c>
      <c r="B5" s="189" t="s">
        <v>21</v>
      </c>
      <c r="C5" s="190"/>
      <c r="D5" s="12"/>
      <c r="E5" s="13">
        <v>19860</v>
      </c>
      <c r="F5" s="13">
        <v>19860</v>
      </c>
      <c r="G5" s="5"/>
      <c r="H5" s="50">
        <v>19840</v>
      </c>
    </row>
    <row r="6" spans="1:8" x14ac:dyDescent="0.25">
      <c r="A6" s="16" t="s">
        <v>6</v>
      </c>
      <c r="B6" s="191" t="s">
        <v>22</v>
      </c>
      <c r="C6" s="192"/>
      <c r="D6" s="7"/>
      <c r="E6" s="3">
        <v>46303</v>
      </c>
      <c r="F6" s="3">
        <v>46410</v>
      </c>
      <c r="G6" s="2"/>
      <c r="H6" s="51">
        <v>44650</v>
      </c>
    </row>
    <row r="7" spans="1:8" x14ac:dyDescent="0.25">
      <c r="A7" s="41" t="s">
        <v>1</v>
      </c>
      <c r="B7" s="185">
        <v>2122</v>
      </c>
      <c r="C7" s="186"/>
      <c r="D7" s="42" t="s">
        <v>79</v>
      </c>
      <c r="E7" s="3"/>
      <c r="F7" s="3"/>
      <c r="G7" s="2">
        <v>52</v>
      </c>
      <c r="H7" s="51"/>
    </row>
    <row r="8" spans="1:8" x14ac:dyDescent="0.25">
      <c r="A8" s="16" t="s">
        <v>7</v>
      </c>
      <c r="B8" s="191" t="s">
        <v>23</v>
      </c>
      <c r="C8" s="192"/>
      <c r="D8" s="7"/>
      <c r="E8" s="3">
        <v>1100</v>
      </c>
      <c r="F8" s="3">
        <v>1100</v>
      </c>
      <c r="G8" s="2"/>
      <c r="H8" s="51">
        <v>15</v>
      </c>
    </row>
    <row r="9" spans="1:8" x14ac:dyDescent="0.25">
      <c r="A9" s="16" t="s">
        <v>8</v>
      </c>
      <c r="B9" s="191" t="s">
        <v>24</v>
      </c>
      <c r="C9" s="192"/>
      <c r="D9" s="7"/>
      <c r="E9" s="3">
        <v>32626</v>
      </c>
      <c r="F9" s="3">
        <v>57444</v>
      </c>
      <c r="G9" s="3"/>
      <c r="H9" s="51">
        <f>SUM(G10:G14,)</f>
        <v>44763</v>
      </c>
    </row>
    <row r="10" spans="1:8" x14ac:dyDescent="0.25">
      <c r="A10" s="41" t="s">
        <v>1</v>
      </c>
      <c r="B10" s="179">
        <v>4112</v>
      </c>
      <c r="C10" s="179"/>
      <c r="D10" s="42" t="s">
        <v>12</v>
      </c>
      <c r="E10" s="25"/>
      <c r="F10" s="25"/>
      <c r="G10" s="3">
        <v>4063</v>
      </c>
      <c r="H10" s="51"/>
    </row>
    <row r="11" spans="1:8" x14ac:dyDescent="0.25">
      <c r="A11" s="43"/>
      <c r="B11" s="179">
        <v>4116</v>
      </c>
      <c r="C11" s="179"/>
      <c r="D11" s="42" t="s">
        <v>3</v>
      </c>
      <c r="E11" s="25"/>
      <c r="F11" s="25"/>
      <c r="G11" s="3">
        <v>1080</v>
      </c>
      <c r="H11" s="51"/>
    </row>
    <row r="12" spans="1:8" x14ac:dyDescent="0.25">
      <c r="A12" s="43"/>
      <c r="B12" s="185">
        <v>4134</v>
      </c>
      <c r="C12" s="186"/>
      <c r="D12" s="45" t="s">
        <v>78</v>
      </c>
      <c r="E12" s="25"/>
      <c r="F12" s="25"/>
      <c r="G12" s="3">
        <v>1142</v>
      </c>
      <c r="H12" s="51"/>
    </row>
    <row r="13" spans="1:8" x14ac:dyDescent="0.25">
      <c r="A13" s="43"/>
      <c r="B13" s="185">
        <v>4137</v>
      </c>
      <c r="C13" s="186"/>
      <c r="D13" s="45" t="s">
        <v>76</v>
      </c>
      <c r="E13" s="25"/>
      <c r="F13" s="25"/>
      <c r="G13" s="3">
        <v>31120</v>
      </c>
      <c r="H13" s="51"/>
    </row>
    <row r="14" spans="1:8" ht="15.75" thickBot="1" x14ac:dyDescent="0.3">
      <c r="A14" s="41"/>
      <c r="B14" s="180">
        <v>4137</v>
      </c>
      <c r="C14" s="180"/>
      <c r="D14" s="45" t="s">
        <v>77</v>
      </c>
      <c r="E14" s="25"/>
      <c r="F14" s="25"/>
      <c r="G14" s="3">
        <v>7358</v>
      </c>
      <c r="H14" s="51"/>
    </row>
    <row r="15" spans="1:8" ht="15.75" thickBot="1" x14ac:dyDescent="0.3">
      <c r="A15" s="172" t="s">
        <v>54</v>
      </c>
      <c r="B15" s="181"/>
      <c r="C15" s="181"/>
      <c r="D15" s="182"/>
      <c r="E15" s="46">
        <f>SUM(E3:E14)</f>
        <v>99889</v>
      </c>
      <c r="F15" s="46">
        <f>SUM(F3:F14)</f>
        <v>124814</v>
      </c>
      <c r="G15" s="46"/>
      <c r="H15" s="104">
        <f>SUM(H3:H14)</f>
        <v>109268</v>
      </c>
    </row>
    <row r="16" spans="1:8" ht="15.75" thickBot="1" x14ac:dyDescent="0.3">
      <c r="A16" s="92"/>
      <c r="B16" s="183" t="s">
        <v>52</v>
      </c>
      <c r="C16" s="184"/>
      <c r="D16" s="95" t="s">
        <v>53</v>
      </c>
      <c r="E16" s="96">
        <v>-1025</v>
      </c>
      <c r="F16" s="26">
        <v>-1075</v>
      </c>
      <c r="G16" s="93"/>
      <c r="H16" s="79">
        <v>-1142</v>
      </c>
    </row>
    <row r="17" spans="1:8" ht="15.75" thickBot="1" x14ac:dyDescent="0.3">
      <c r="A17" s="172" t="s">
        <v>55</v>
      </c>
      <c r="B17" s="181"/>
      <c r="C17" s="181"/>
      <c r="D17" s="182"/>
      <c r="E17" s="46">
        <f>SUM(E15:E16)</f>
        <v>98864</v>
      </c>
      <c r="F17" s="46">
        <f t="shared" ref="F17:H17" si="0">SUM(F15:F16)</f>
        <v>123739</v>
      </c>
      <c r="G17" s="46"/>
      <c r="H17" s="104">
        <f t="shared" si="0"/>
        <v>108126</v>
      </c>
    </row>
    <row r="18" spans="1:8" x14ac:dyDescent="0.25">
      <c r="A18" s="97"/>
      <c r="B18" s="100"/>
      <c r="C18" s="100"/>
      <c r="D18" s="100"/>
      <c r="E18" s="98"/>
      <c r="F18" s="98"/>
      <c r="G18" s="98"/>
      <c r="H18" s="98"/>
    </row>
    <row r="19" spans="1:8" ht="15.75" thickBot="1" x14ac:dyDescent="0.3">
      <c r="A19" s="97"/>
      <c r="B19" s="87"/>
      <c r="C19" s="87"/>
      <c r="D19" s="87"/>
      <c r="E19" s="98"/>
      <c r="F19" s="98"/>
      <c r="G19" s="98"/>
      <c r="H19" s="98"/>
    </row>
    <row r="20" spans="1:8" ht="47.25" thickBot="1" x14ac:dyDescent="0.4">
      <c r="A20" s="109" t="s">
        <v>34</v>
      </c>
      <c r="B20" s="110"/>
      <c r="C20" s="111" t="s">
        <v>26</v>
      </c>
      <c r="D20" s="110"/>
      <c r="E20" s="20" t="s">
        <v>10</v>
      </c>
      <c r="F20" s="20" t="s">
        <v>72</v>
      </c>
      <c r="G20" s="157" t="s">
        <v>40</v>
      </c>
      <c r="H20" s="158"/>
    </row>
    <row r="21" spans="1:8" x14ac:dyDescent="0.25">
      <c r="A21" s="159" t="s">
        <v>41</v>
      </c>
      <c r="B21" s="160"/>
      <c r="C21" s="106">
        <v>8115</v>
      </c>
      <c r="D21" s="107" t="s">
        <v>35</v>
      </c>
      <c r="E21" s="108">
        <v>9387</v>
      </c>
      <c r="F21" s="108">
        <v>19343</v>
      </c>
      <c r="G21" s="161">
        <v>7773</v>
      </c>
      <c r="H21" s="162"/>
    </row>
    <row r="22" spans="1:8" x14ac:dyDescent="0.25">
      <c r="A22" s="163" t="s">
        <v>42</v>
      </c>
      <c r="B22" s="135"/>
      <c r="C22" s="101">
        <v>8124</v>
      </c>
      <c r="D22" s="102" t="s">
        <v>36</v>
      </c>
      <c r="E22" s="90">
        <v>-1500</v>
      </c>
      <c r="F22" s="90">
        <v>-1500</v>
      </c>
      <c r="G22" s="164">
        <v>-1500</v>
      </c>
      <c r="H22" s="165"/>
    </row>
    <row r="23" spans="1:8" ht="15.75" thickBot="1" x14ac:dyDescent="0.3">
      <c r="A23" s="153" t="s">
        <v>60</v>
      </c>
      <c r="B23" s="154"/>
      <c r="C23" s="154"/>
      <c r="D23" s="154"/>
      <c r="E23" s="99">
        <f>SUM(E21:E22)</f>
        <v>7887</v>
      </c>
      <c r="F23" s="99">
        <f t="shared" ref="F23" si="1">SUM(F21:F22)</f>
        <v>17843</v>
      </c>
      <c r="G23" s="151">
        <f>SUM(G21:H22)</f>
        <v>6273</v>
      </c>
      <c r="H23" s="152"/>
    </row>
    <row r="24" spans="1:8" ht="15.75" thickBot="1" x14ac:dyDescent="0.3">
      <c r="A24" s="124"/>
      <c r="B24" s="100"/>
      <c r="C24" s="100"/>
      <c r="D24" s="100"/>
      <c r="E24" s="98"/>
      <c r="F24" s="98"/>
      <c r="G24" s="123"/>
      <c r="H24" s="87"/>
    </row>
    <row r="25" spans="1:8" ht="21.75" thickBot="1" x14ac:dyDescent="0.4">
      <c r="A25" s="169" t="s">
        <v>65</v>
      </c>
      <c r="B25" s="177"/>
      <c r="C25" s="177"/>
      <c r="D25" s="177"/>
      <c r="E25" s="177"/>
      <c r="F25" s="178"/>
      <c r="G25" s="155">
        <f>SUM(G23,H17)</f>
        <v>114399</v>
      </c>
      <c r="H25" s="156"/>
    </row>
    <row r="26" spans="1:8" x14ac:dyDescent="0.25">
      <c r="A26" s="205" t="s">
        <v>61</v>
      </c>
      <c r="B26" s="206"/>
      <c r="C26" s="206"/>
      <c r="D26" s="206"/>
      <c r="E26" s="206"/>
      <c r="F26" s="207"/>
      <c r="G26" s="193">
        <f>SUM(H17)</f>
        <v>108126</v>
      </c>
      <c r="H26" s="139"/>
    </row>
    <row r="27" spans="1:8" ht="15.75" thickBot="1" x14ac:dyDescent="0.3">
      <c r="A27" s="208" t="s">
        <v>62</v>
      </c>
      <c r="B27" s="209"/>
      <c r="C27" s="209"/>
      <c r="D27" s="209"/>
      <c r="E27" s="209"/>
      <c r="F27" s="210"/>
      <c r="G27" s="194">
        <f>SUM(G23)</f>
        <v>6273</v>
      </c>
      <c r="H27" s="195"/>
    </row>
    <row r="28" spans="1:8" ht="47.25" thickBot="1" x14ac:dyDescent="0.4">
      <c r="A28" s="19" t="s">
        <v>9</v>
      </c>
      <c r="B28" s="20" t="s">
        <v>30</v>
      </c>
      <c r="C28" s="20" t="s">
        <v>26</v>
      </c>
      <c r="D28" s="21"/>
      <c r="E28" s="20" t="s">
        <v>10</v>
      </c>
      <c r="F28" s="20" t="s">
        <v>72</v>
      </c>
      <c r="G28" s="20" t="s">
        <v>4</v>
      </c>
      <c r="H28" s="18" t="s">
        <v>40</v>
      </c>
    </row>
    <row r="29" spans="1:8" x14ac:dyDescent="0.25">
      <c r="A29" s="76" t="s">
        <v>44</v>
      </c>
      <c r="B29" s="23"/>
      <c r="C29" s="23"/>
      <c r="D29" s="23"/>
      <c r="E29" s="28">
        <v>18290</v>
      </c>
      <c r="F29" s="28">
        <v>32141</v>
      </c>
      <c r="G29" s="24"/>
      <c r="H29" s="77">
        <f>SUM(G30:G32)</f>
        <v>10785</v>
      </c>
    </row>
    <row r="30" spans="1:8" x14ac:dyDescent="0.25">
      <c r="A30" s="41" t="s">
        <v>1</v>
      </c>
      <c r="B30" s="6">
        <v>19</v>
      </c>
      <c r="C30" s="6" t="s">
        <v>20</v>
      </c>
      <c r="D30" s="6" t="s">
        <v>29</v>
      </c>
      <c r="E30" s="3"/>
      <c r="F30" s="25"/>
      <c r="G30" s="3">
        <v>5</v>
      </c>
      <c r="H30" s="51"/>
    </row>
    <row r="31" spans="1:8" x14ac:dyDescent="0.25">
      <c r="A31" s="94"/>
      <c r="B31" s="6">
        <v>10</v>
      </c>
      <c r="C31" s="6" t="s">
        <v>20</v>
      </c>
      <c r="D31" s="6" t="s">
        <v>29</v>
      </c>
      <c r="E31" s="3"/>
      <c r="F31" s="25"/>
      <c r="G31" s="3">
        <v>10780</v>
      </c>
      <c r="H31" s="51"/>
    </row>
    <row r="32" spans="1:8" x14ac:dyDescent="0.25">
      <c r="A32" s="78"/>
      <c r="B32" s="10">
        <v>10</v>
      </c>
      <c r="C32" s="10" t="s">
        <v>25</v>
      </c>
      <c r="D32" s="122" t="s">
        <v>33</v>
      </c>
      <c r="E32" s="26"/>
      <c r="F32" s="27"/>
      <c r="G32" s="26">
        <v>0</v>
      </c>
      <c r="H32" s="79"/>
    </row>
    <row r="33" spans="1:8" x14ac:dyDescent="0.25">
      <c r="A33" s="80" t="s">
        <v>45</v>
      </c>
      <c r="B33" s="39"/>
      <c r="C33" s="39"/>
      <c r="D33" s="39"/>
      <c r="E33" s="29">
        <v>50074</v>
      </c>
      <c r="F33" s="29">
        <v>63448</v>
      </c>
      <c r="G33" s="29"/>
      <c r="H33" s="81">
        <f>SUM(G34:G53)</f>
        <v>54259</v>
      </c>
    </row>
    <row r="34" spans="1:8" x14ac:dyDescent="0.25">
      <c r="A34" s="41" t="s">
        <v>1</v>
      </c>
      <c r="B34" s="6">
        <v>10</v>
      </c>
      <c r="C34" s="6" t="s">
        <v>20</v>
      </c>
      <c r="D34" s="6" t="s">
        <v>29</v>
      </c>
      <c r="E34" s="3"/>
      <c r="F34" s="3"/>
      <c r="G34" s="3">
        <v>6966</v>
      </c>
      <c r="H34" s="51"/>
    </row>
    <row r="35" spans="1:8" x14ac:dyDescent="0.25">
      <c r="A35" s="41"/>
      <c r="B35" s="6">
        <v>10</v>
      </c>
      <c r="C35" s="6" t="s">
        <v>25</v>
      </c>
      <c r="D35" s="40" t="s">
        <v>33</v>
      </c>
      <c r="E35" s="3"/>
      <c r="F35" s="3"/>
      <c r="G35" s="3">
        <v>5630</v>
      </c>
      <c r="H35" s="51"/>
    </row>
    <row r="36" spans="1:8" x14ac:dyDescent="0.25">
      <c r="A36" s="41"/>
      <c r="B36" s="6">
        <v>14</v>
      </c>
      <c r="C36" s="8">
        <v>5331</v>
      </c>
      <c r="D36" s="6" t="s">
        <v>28</v>
      </c>
      <c r="E36" s="3"/>
      <c r="F36" s="3"/>
      <c r="G36" s="3">
        <v>2065</v>
      </c>
      <c r="H36" s="51"/>
    </row>
    <row r="37" spans="1:8" x14ac:dyDescent="0.25">
      <c r="A37" s="43"/>
      <c r="B37" s="6">
        <v>14</v>
      </c>
      <c r="C37" s="8">
        <v>5331</v>
      </c>
      <c r="D37" s="6" t="s">
        <v>27</v>
      </c>
      <c r="E37" s="3"/>
      <c r="F37" s="3"/>
      <c r="G37" s="3">
        <v>2556</v>
      </c>
      <c r="H37" s="51"/>
    </row>
    <row r="38" spans="1:8" x14ac:dyDescent="0.25">
      <c r="A38" s="41"/>
      <c r="B38" s="6">
        <v>14</v>
      </c>
      <c r="C38" s="6" t="s">
        <v>20</v>
      </c>
      <c r="D38" s="6" t="s">
        <v>29</v>
      </c>
      <c r="E38" s="3"/>
      <c r="F38" s="3"/>
      <c r="G38" s="3">
        <v>448</v>
      </c>
      <c r="H38" s="51"/>
    </row>
    <row r="39" spans="1:8" x14ac:dyDescent="0.25">
      <c r="A39" s="43"/>
      <c r="B39" s="6">
        <v>19</v>
      </c>
      <c r="C39" s="6" t="s">
        <v>20</v>
      </c>
      <c r="D39" s="6" t="s">
        <v>29</v>
      </c>
      <c r="E39" s="3"/>
      <c r="F39" s="3"/>
      <c r="G39" s="3">
        <v>2279</v>
      </c>
      <c r="H39" s="51"/>
    </row>
    <row r="40" spans="1:8" x14ac:dyDescent="0.25">
      <c r="A40" s="43"/>
      <c r="B40" s="6">
        <v>19</v>
      </c>
      <c r="C40" s="6" t="s">
        <v>25</v>
      </c>
      <c r="D40" s="6" t="s">
        <v>33</v>
      </c>
      <c r="E40" s="3"/>
      <c r="F40" s="3"/>
      <c r="G40" s="3">
        <v>350</v>
      </c>
      <c r="H40" s="51"/>
    </row>
    <row r="41" spans="1:8" x14ac:dyDescent="0.25">
      <c r="A41" s="41"/>
      <c r="B41" s="6">
        <v>39</v>
      </c>
      <c r="C41" s="6" t="s">
        <v>20</v>
      </c>
      <c r="D41" s="6" t="s">
        <v>29</v>
      </c>
      <c r="E41" s="3"/>
      <c r="F41" s="3"/>
      <c r="G41" s="3">
        <v>19299</v>
      </c>
      <c r="H41" s="51"/>
    </row>
    <row r="42" spans="1:8" x14ac:dyDescent="0.25">
      <c r="A42" s="41"/>
      <c r="B42" s="6">
        <v>39</v>
      </c>
      <c r="C42" s="6" t="s">
        <v>25</v>
      </c>
      <c r="D42" s="6" t="s">
        <v>33</v>
      </c>
      <c r="E42" s="3"/>
      <c r="F42" s="3"/>
      <c r="G42" s="3">
        <v>13300</v>
      </c>
      <c r="H42" s="51"/>
    </row>
    <row r="43" spans="1:8" x14ac:dyDescent="0.25">
      <c r="A43" s="43"/>
      <c r="B43" s="6">
        <v>40</v>
      </c>
      <c r="C43" s="6" t="s">
        <v>20</v>
      </c>
      <c r="D43" s="6" t="s">
        <v>29</v>
      </c>
      <c r="E43" s="3"/>
      <c r="F43" s="3"/>
      <c r="G43" s="3">
        <v>80</v>
      </c>
      <c r="H43" s="51"/>
    </row>
    <row r="44" spans="1:8" x14ac:dyDescent="0.25">
      <c r="A44" s="43"/>
      <c r="B44" s="6">
        <v>40</v>
      </c>
      <c r="C44" s="6" t="s">
        <v>25</v>
      </c>
      <c r="D44" s="6" t="s">
        <v>33</v>
      </c>
      <c r="E44" s="3"/>
      <c r="F44" s="3"/>
      <c r="G44" s="3">
        <v>400</v>
      </c>
      <c r="H44" s="51"/>
    </row>
    <row r="45" spans="1:8" x14ac:dyDescent="0.25">
      <c r="A45" s="43"/>
      <c r="B45" s="6">
        <v>41</v>
      </c>
      <c r="C45" s="6" t="s">
        <v>20</v>
      </c>
      <c r="D45" s="6" t="s">
        <v>29</v>
      </c>
      <c r="E45" s="3"/>
      <c r="F45" s="3"/>
      <c r="G45" s="3">
        <v>110</v>
      </c>
      <c r="H45" s="51"/>
    </row>
    <row r="46" spans="1:8" x14ac:dyDescent="0.25">
      <c r="A46" s="43"/>
      <c r="B46" s="6">
        <v>41</v>
      </c>
      <c r="C46" s="8">
        <v>5331</v>
      </c>
      <c r="D46" s="6" t="s">
        <v>75</v>
      </c>
      <c r="E46" s="3"/>
      <c r="F46" s="3"/>
      <c r="G46" s="3">
        <v>50</v>
      </c>
      <c r="H46" s="51"/>
    </row>
    <row r="47" spans="1:8" x14ac:dyDescent="0.25">
      <c r="A47" s="43"/>
      <c r="B47" s="6">
        <v>41</v>
      </c>
      <c r="C47" s="6" t="s">
        <v>20</v>
      </c>
      <c r="D47" s="6" t="s">
        <v>13</v>
      </c>
      <c r="E47" s="3"/>
      <c r="F47" s="3"/>
      <c r="G47" s="3">
        <v>180</v>
      </c>
      <c r="H47" s="51"/>
    </row>
    <row r="48" spans="1:8" x14ac:dyDescent="0.25">
      <c r="A48" s="43"/>
      <c r="B48" s="6">
        <v>41</v>
      </c>
      <c r="C48" s="6" t="s">
        <v>20</v>
      </c>
      <c r="D48" s="6" t="s">
        <v>14</v>
      </c>
      <c r="E48" s="3"/>
      <c r="F48" s="3"/>
      <c r="G48" s="3">
        <v>172</v>
      </c>
      <c r="H48" s="51"/>
    </row>
    <row r="49" spans="1:8" x14ac:dyDescent="0.25">
      <c r="A49" s="43"/>
      <c r="B49" s="6">
        <v>41</v>
      </c>
      <c r="C49" s="6" t="s">
        <v>20</v>
      </c>
      <c r="D49" s="6" t="s">
        <v>15</v>
      </c>
      <c r="E49" s="3"/>
      <c r="F49" s="3"/>
      <c r="G49" s="3">
        <v>61</v>
      </c>
      <c r="H49" s="51"/>
    </row>
    <row r="50" spans="1:8" x14ac:dyDescent="0.25">
      <c r="A50" s="43"/>
      <c r="B50" s="6">
        <v>41</v>
      </c>
      <c r="C50" s="6" t="s">
        <v>20</v>
      </c>
      <c r="D50" s="6" t="s">
        <v>16</v>
      </c>
      <c r="E50" s="3"/>
      <c r="F50" s="3"/>
      <c r="G50" s="3">
        <v>133</v>
      </c>
      <c r="H50" s="51"/>
    </row>
    <row r="51" spans="1:8" x14ac:dyDescent="0.25">
      <c r="A51" s="43"/>
      <c r="B51" s="6">
        <v>41</v>
      </c>
      <c r="C51" s="6" t="s">
        <v>20</v>
      </c>
      <c r="D51" s="6" t="s">
        <v>17</v>
      </c>
      <c r="E51" s="3"/>
      <c r="F51" s="3"/>
      <c r="G51" s="3">
        <v>80</v>
      </c>
      <c r="H51" s="51"/>
    </row>
    <row r="52" spans="1:8" x14ac:dyDescent="0.25">
      <c r="A52" s="43"/>
      <c r="B52" s="6">
        <v>41</v>
      </c>
      <c r="C52" s="6" t="s">
        <v>20</v>
      </c>
      <c r="D52" s="30" t="s">
        <v>18</v>
      </c>
      <c r="E52" s="3"/>
      <c r="F52" s="3"/>
      <c r="G52" s="31">
        <v>80</v>
      </c>
      <c r="H52" s="51"/>
    </row>
    <row r="53" spans="1:8" x14ac:dyDescent="0.25">
      <c r="A53" s="43"/>
      <c r="B53" s="6">
        <v>42</v>
      </c>
      <c r="C53" s="6" t="s">
        <v>20</v>
      </c>
      <c r="D53" s="40" t="s">
        <v>29</v>
      </c>
      <c r="E53" s="3"/>
      <c r="F53" s="3"/>
      <c r="G53" s="31">
        <v>20</v>
      </c>
      <c r="H53" s="51"/>
    </row>
    <row r="54" spans="1:8" x14ac:dyDescent="0.25">
      <c r="A54" s="202" t="s">
        <v>46</v>
      </c>
      <c r="B54" s="203"/>
      <c r="C54" s="203"/>
      <c r="D54" s="204"/>
      <c r="E54" s="29">
        <v>794</v>
      </c>
      <c r="F54" s="29">
        <v>1218</v>
      </c>
      <c r="G54" s="29"/>
      <c r="H54" s="81">
        <f>SUM(G55:G56)</f>
        <v>739</v>
      </c>
    </row>
    <row r="55" spans="1:8" x14ac:dyDescent="0.25">
      <c r="A55" s="44" t="s">
        <v>1</v>
      </c>
      <c r="B55" s="9">
        <v>28</v>
      </c>
      <c r="C55" s="9" t="s">
        <v>20</v>
      </c>
      <c r="D55" s="6" t="s">
        <v>29</v>
      </c>
      <c r="E55" s="14"/>
      <c r="F55" s="3"/>
      <c r="G55" s="3">
        <v>660</v>
      </c>
      <c r="H55" s="82"/>
    </row>
    <row r="56" spans="1:8" x14ac:dyDescent="0.25">
      <c r="A56" s="41"/>
      <c r="B56" s="6">
        <v>41</v>
      </c>
      <c r="C56" s="6" t="s">
        <v>20</v>
      </c>
      <c r="D56" s="6" t="s">
        <v>19</v>
      </c>
      <c r="E56" s="3"/>
      <c r="F56" s="3"/>
      <c r="G56" s="3">
        <v>79</v>
      </c>
      <c r="H56" s="51"/>
    </row>
    <row r="57" spans="1:8" x14ac:dyDescent="0.25">
      <c r="A57" s="166" t="s">
        <v>47</v>
      </c>
      <c r="B57" s="167"/>
      <c r="C57" s="167"/>
      <c r="D57" s="168"/>
      <c r="E57" s="32">
        <v>112</v>
      </c>
      <c r="F57" s="29">
        <v>668</v>
      </c>
      <c r="G57" s="29"/>
      <c r="H57" s="81">
        <f>SUM(G58:G60)</f>
        <v>710</v>
      </c>
    </row>
    <row r="58" spans="1:8" x14ac:dyDescent="0.25">
      <c r="A58" s="125" t="s">
        <v>1</v>
      </c>
      <c r="B58" s="6">
        <v>41</v>
      </c>
      <c r="C58" s="6" t="s">
        <v>20</v>
      </c>
      <c r="D58" s="6" t="s">
        <v>29</v>
      </c>
      <c r="E58" s="3"/>
      <c r="F58" s="3"/>
      <c r="G58" s="3">
        <v>107</v>
      </c>
      <c r="H58" s="3"/>
    </row>
    <row r="59" spans="1:8" x14ac:dyDescent="0.25">
      <c r="A59" s="44"/>
      <c r="B59" s="6">
        <v>19</v>
      </c>
      <c r="C59" s="6" t="s">
        <v>20</v>
      </c>
      <c r="D59" s="6" t="s">
        <v>29</v>
      </c>
      <c r="E59" s="3"/>
      <c r="F59" s="3"/>
      <c r="G59" s="3">
        <v>598</v>
      </c>
      <c r="H59" s="51"/>
    </row>
    <row r="60" spans="1:8" x14ac:dyDescent="0.25">
      <c r="A60" s="44"/>
      <c r="B60" s="9">
        <v>42</v>
      </c>
      <c r="C60" s="9" t="s">
        <v>20</v>
      </c>
      <c r="D60" s="9" t="s">
        <v>29</v>
      </c>
      <c r="E60" s="14"/>
      <c r="F60" s="14"/>
      <c r="G60" s="14">
        <v>5</v>
      </c>
      <c r="H60" s="82"/>
    </row>
    <row r="61" spans="1:8" x14ac:dyDescent="0.25">
      <c r="A61" s="166" t="s">
        <v>48</v>
      </c>
      <c r="B61" s="167"/>
      <c r="C61" s="167"/>
      <c r="D61" s="168"/>
      <c r="E61" s="29">
        <v>10503</v>
      </c>
      <c r="F61" s="29">
        <v>12909</v>
      </c>
      <c r="G61" s="29"/>
      <c r="H61" s="81">
        <f>SUM(G62:G66)</f>
        <v>12323</v>
      </c>
    </row>
    <row r="62" spans="1:8" x14ac:dyDescent="0.25">
      <c r="A62" s="44" t="s">
        <v>1</v>
      </c>
      <c r="B62" s="6">
        <v>19</v>
      </c>
      <c r="C62" s="6" t="s">
        <v>20</v>
      </c>
      <c r="D62" s="6" t="s">
        <v>29</v>
      </c>
      <c r="E62" s="3"/>
      <c r="F62" s="3"/>
      <c r="G62" s="3">
        <v>6396</v>
      </c>
      <c r="H62" s="51"/>
    </row>
    <row r="63" spans="1:8" x14ac:dyDescent="0.25">
      <c r="A63" s="44"/>
      <c r="B63" s="6">
        <v>19</v>
      </c>
      <c r="C63" s="6" t="s">
        <v>25</v>
      </c>
      <c r="D63" s="6" t="s">
        <v>33</v>
      </c>
      <c r="E63" s="3"/>
      <c r="F63" s="3"/>
      <c r="G63" s="3">
        <v>300</v>
      </c>
      <c r="H63" s="51"/>
    </row>
    <row r="64" spans="1:8" x14ac:dyDescent="0.25">
      <c r="A64" s="44"/>
      <c r="B64" s="6">
        <v>10</v>
      </c>
      <c r="C64" s="6" t="s">
        <v>20</v>
      </c>
      <c r="D64" s="6" t="s">
        <v>29</v>
      </c>
      <c r="E64" s="3"/>
      <c r="F64" s="3"/>
      <c r="G64" s="3">
        <v>50</v>
      </c>
      <c r="H64" s="51"/>
    </row>
    <row r="65" spans="1:9" x14ac:dyDescent="0.25">
      <c r="A65" s="44"/>
      <c r="B65" s="6">
        <v>39</v>
      </c>
      <c r="C65" s="6" t="s">
        <v>20</v>
      </c>
      <c r="D65" s="6" t="s">
        <v>29</v>
      </c>
      <c r="E65" s="3"/>
      <c r="F65" s="3"/>
      <c r="G65" s="3">
        <v>3650</v>
      </c>
      <c r="H65" s="51"/>
    </row>
    <row r="66" spans="1:9" x14ac:dyDescent="0.25">
      <c r="A66" s="44"/>
      <c r="B66" s="6">
        <v>41</v>
      </c>
      <c r="C66" s="6" t="s">
        <v>20</v>
      </c>
      <c r="D66" s="6" t="s">
        <v>29</v>
      </c>
      <c r="E66" s="3"/>
      <c r="F66" s="3"/>
      <c r="G66" s="3">
        <v>1927</v>
      </c>
      <c r="H66" s="51"/>
    </row>
    <row r="67" spans="1:9" x14ac:dyDescent="0.25">
      <c r="A67" s="166" t="s">
        <v>31</v>
      </c>
      <c r="B67" s="167"/>
      <c r="C67" s="167"/>
      <c r="D67" s="168"/>
      <c r="E67" s="29">
        <v>28003</v>
      </c>
      <c r="F67" s="22">
        <v>32273</v>
      </c>
      <c r="G67" s="22"/>
      <c r="H67" s="81">
        <f>SUM(G68:G70)</f>
        <v>36725</v>
      </c>
    </row>
    <row r="68" spans="1:9" x14ac:dyDescent="0.25">
      <c r="A68" s="83" t="s">
        <v>49</v>
      </c>
      <c r="B68" s="33"/>
      <c r="C68" s="91" t="s">
        <v>20</v>
      </c>
      <c r="D68" s="91" t="s">
        <v>32</v>
      </c>
      <c r="E68" s="37"/>
      <c r="F68" s="38"/>
      <c r="G68" s="37">
        <v>8365</v>
      </c>
      <c r="H68" s="84"/>
    </row>
    <row r="69" spans="1:9" x14ac:dyDescent="0.25">
      <c r="A69" s="85" t="s">
        <v>50</v>
      </c>
      <c r="B69" s="35"/>
      <c r="C69" s="36" t="s">
        <v>20</v>
      </c>
      <c r="D69" s="34" t="s">
        <v>32</v>
      </c>
      <c r="E69" s="3"/>
      <c r="F69" s="3"/>
      <c r="G69" s="3">
        <v>6548</v>
      </c>
      <c r="H69" s="51"/>
    </row>
    <row r="70" spans="1:9" ht="15.75" thickBot="1" x14ac:dyDescent="0.3">
      <c r="A70" s="86" t="s">
        <v>51</v>
      </c>
      <c r="B70" s="47"/>
      <c r="C70" s="48" t="s">
        <v>20</v>
      </c>
      <c r="D70" s="48" t="s">
        <v>32</v>
      </c>
      <c r="E70" s="14"/>
      <c r="F70" s="14"/>
      <c r="G70" s="14">
        <v>21812</v>
      </c>
      <c r="H70" s="82"/>
    </row>
    <row r="71" spans="1:9" ht="15.75" thickBot="1" x14ac:dyDescent="0.3">
      <c r="A71" s="172" t="s">
        <v>56</v>
      </c>
      <c r="B71" s="173"/>
      <c r="C71" s="173"/>
      <c r="D71" s="174"/>
      <c r="E71" s="105">
        <f>SUM(E29:E70)</f>
        <v>107776</v>
      </c>
      <c r="F71" s="105">
        <f>SUM(F29:F70)</f>
        <v>142657</v>
      </c>
      <c r="G71" s="105"/>
      <c r="H71" s="112">
        <f>SUM(H29:H70)</f>
        <v>115541</v>
      </c>
    </row>
    <row r="72" spans="1:9" ht="15.75" thickBot="1" x14ac:dyDescent="0.3">
      <c r="A72" s="113"/>
      <c r="B72" s="114"/>
      <c r="C72" s="114"/>
      <c r="D72" s="115" t="s">
        <v>57</v>
      </c>
      <c r="E72" s="116">
        <v>-1025</v>
      </c>
      <c r="F72" s="116">
        <v>-1075</v>
      </c>
      <c r="G72" s="116"/>
      <c r="H72" s="117">
        <v>-1142</v>
      </c>
    </row>
    <row r="73" spans="1:9" ht="15.75" thickBot="1" x14ac:dyDescent="0.3">
      <c r="A73" s="172" t="s">
        <v>58</v>
      </c>
      <c r="B73" s="173"/>
      <c r="C73" s="173"/>
      <c r="D73" s="174"/>
      <c r="E73" s="105">
        <f>SUM(E71:E72)</f>
        <v>106751</v>
      </c>
      <c r="F73" s="105">
        <f>SUM(F71:F72)</f>
        <v>141582</v>
      </c>
      <c r="G73" s="105"/>
      <c r="H73" s="112">
        <f>SUM(H71:H72)</f>
        <v>114399</v>
      </c>
      <c r="I73" s="11"/>
    </row>
    <row r="74" spans="1:9" ht="15.75" thickBot="1" x14ac:dyDescent="0.3">
      <c r="A74" s="97"/>
      <c r="B74" s="97"/>
      <c r="C74" s="97"/>
      <c r="D74" s="97"/>
      <c r="E74" s="98"/>
      <c r="F74" s="98"/>
      <c r="G74" s="98"/>
      <c r="H74" s="98"/>
      <c r="I74" s="11"/>
    </row>
    <row r="75" spans="1:9" ht="21.75" thickBot="1" x14ac:dyDescent="0.4">
      <c r="A75" s="169" t="s">
        <v>64</v>
      </c>
      <c r="B75" s="170"/>
      <c r="C75" s="170"/>
      <c r="D75" s="170"/>
      <c r="E75" s="170"/>
      <c r="F75" s="171"/>
      <c r="G75" s="175">
        <f>SUM(G76:H79)</f>
        <v>114399</v>
      </c>
      <c r="H75" s="176"/>
      <c r="I75" s="11"/>
    </row>
    <row r="76" spans="1:9" x14ac:dyDescent="0.25">
      <c r="A76" s="88" t="s">
        <v>1</v>
      </c>
      <c r="B76" s="70"/>
      <c r="C76" s="70" t="s">
        <v>20</v>
      </c>
      <c r="D76" s="196" t="s">
        <v>29</v>
      </c>
      <c r="E76" s="197"/>
      <c r="F76" s="198"/>
      <c r="G76" s="130">
        <f>SUM(G30,G31,G34,G36,G37,G38,G39,G41,G43,G45,G46,G47,G48,G49,G50,G51,G52,G53,G55,G56,G58,G59,G60,G62,G64,G65,G66)</f>
        <v>58836</v>
      </c>
      <c r="H76" s="131"/>
      <c r="I76" s="11"/>
    </row>
    <row r="77" spans="1:9" x14ac:dyDescent="0.25">
      <c r="A77" s="74"/>
      <c r="B77" s="71"/>
      <c r="C77" s="71" t="s">
        <v>25</v>
      </c>
      <c r="D77" s="199" t="s">
        <v>33</v>
      </c>
      <c r="E77" s="200"/>
      <c r="F77" s="201"/>
      <c r="G77" s="132">
        <f>SUM(G32,G35,G40,G42,G44,G63)</f>
        <v>19980</v>
      </c>
      <c r="H77" s="133"/>
      <c r="I77" s="11"/>
    </row>
    <row r="78" spans="1:9" x14ac:dyDescent="0.25">
      <c r="A78" s="120"/>
      <c r="B78" s="11"/>
      <c r="C78" s="121" t="s">
        <v>20</v>
      </c>
      <c r="D78" s="142" t="s">
        <v>32</v>
      </c>
      <c r="E78" s="143"/>
      <c r="F78" s="144"/>
      <c r="G78" s="145">
        <f>SUM(H67)</f>
        <v>36725</v>
      </c>
      <c r="H78" s="146"/>
      <c r="I78" s="11"/>
    </row>
    <row r="79" spans="1:9" ht="15.75" thickBot="1" x14ac:dyDescent="0.3">
      <c r="A79" s="72"/>
      <c r="B79" s="73"/>
      <c r="C79" s="101"/>
      <c r="D79" s="135" t="s">
        <v>74</v>
      </c>
      <c r="E79" s="135"/>
      <c r="F79" s="135"/>
      <c r="G79" s="134">
        <f>SUM(H72)</f>
        <v>-1142</v>
      </c>
      <c r="H79" s="135"/>
      <c r="I79" s="11"/>
    </row>
    <row r="80" spans="1:9" ht="15.75" thickBot="1" x14ac:dyDescent="0.3">
      <c r="A80" s="11" t="s">
        <v>73</v>
      </c>
      <c r="B80" s="11"/>
      <c r="C80" s="11"/>
      <c r="D80" s="87"/>
      <c r="E80" s="87"/>
      <c r="F80" s="87"/>
      <c r="G80" s="103"/>
      <c r="H80" s="103"/>
      <c r="I80" s="11"/>
    </row>
    <row r="81" spans="1:10" ht="15.75" thickBot="1" x14ac:dyDescent="0.3">
      <c r="A81" s="11"/>
      <c r="B81" s="11"/>
      <c r="C81" s="11"/>
      <c r="D81" s="87"/>
      <c r="E81" s="87"/>
      <c r="F81" s="87"/>
      <c r="G81" s="103"/>
      <c r="H81" s="103"/>
      <c r="I81" s="11"/>
    </row>
    <row r="82" spans="1:10" ht="15.75" thickBot="1" x14ac:dyDescent="0.3">
      <c r="A82" s="11"/>
      <c r="B82" s="11"/>
      <c r="C82" s="11"/>
      <c r="D82" s="87"/>
      <c r="E82" s="87"/>
      <c r="F82" s="87"/>
      <c r="G82" s="103"/>
      <c r="H82" s="103"/>
      <c r="I82" s="11"/>
    </row>
    <row r="83" spans="1:10" ht="19.5" thickBot="1" x14ac:dyDescent="0.35">
      <c r="A83" s="63" t="s">
        <v>37</v>
      </c>
      <c r="B83" s="64"/>
      <c r="C83" s="65"/>
      <c r="D83" s="66"/>
      <c r="E83" s="66"/>
      <c r="F83" s="49"/>
      <c r="G83" s="140"/>
      <c r="H83" s="141"/>
    </row>
    <row r="84" spans="1:10" ht="15.75" x14ac:dyDescent="0.25">
      <c r="A84" s="52" t="s">
        <v>59</v>
      </c>
      <c r="B84" s="62"/>
      <c r="C84" s="62"/>
      <c r="D84" s="55"/>
      <c r="E84" s="55"/>
      <c r="F84" s="60"/>
      <c r="G84" s="138">
        <f>SUM(H17)</f>
        <v>108126</v>
      </c>
      <c r="H84" s="139"/>
    </row>
    <row r="85" spans="1:10" ht="15.75" x14ac:dyDescent="0.25">
      <c r="A85" s="53" t="s">
        <v>38</v>
      </c>
      <c r="B85" s="54"/>
      <c r="C85" s="54"/>
      <c r="D85" s="59"/>
      <c r="E85" s="59"/>
      <c r="F85" s="61"/>
      <c r="G85" s="127">
        <f>SUM(G23)</f>
        <v>6273</v>
      </c>
      <c r="H85" s="128"/>
      <c r="I85" s="149"/>
      <c r="J85" s="150"/>
    </row>
    <row r="86" spans="1:10" ht="15.75" x14ac:dyDescent="0.25">
      <c r="A86" s="56" t="s">
        <v>63</v>
      </c>
      <c r="B86" s="57"/>
      <c r="C86" s="57"/>
      <c r="D86" s="58"/>
      <c r="E86" s="58"/>
      <c r="F86" s="61"/>
      <c r="G86" s="147">
        <f>SUM(G84:H85)</f>
        <v>114399</v>
      </c>
      <c r="H86" s="148"/>
    </row>
    <row r="87" spans="1:10" ht="16.5" thickBot="1" x14ac:dyDescent="0.3">
      <c r="A87" s="53" t="s">
        <v>67</v>
      </c>
      <c r="B87" s="54"/>
      <c r="C87" s="54"/>
      <c r="D87" s="59"/>
      <c r="E87" s="59"/>
      <c r="F87" s="61"/>
      <c r="G87" s="127">
        <f>SUM(H73)</f>
        <v>114399</v>
      </c>
      <c r="H87" s="128"/>
    </row>
    <row r="88" spans="1:10" ht="19.5" thickBot="1" x14ac:dyDescent="0.3">
      <c r="A88" s="67" t="s">
        <v>39</v>
      </c>
      <c r="B88" s="65"/>
      <c r="C88" s="65"/>
      <c r="D88" s="68"/>
      <c r="E88" s="68"/>
      <c r="F88" s="69"/>
      <c r="G88" s="136">
        <f>SUM(G87-G86)</f>
        <v>0</v>
      </c>
      <c r="H88" s="137"/>
    </row>
    <row r="90" spans="1:10" ht="15.75" x14ac:dyDescent="0.25">
      <c r="A90" s="89" t="s">
        <v>43</v>
      </c>
      <c r="B90" s="89"/>
      <c r="C90" s="89"/>
    </row>
    <row r="91" spans="1:10" ht="15.75" x14ac:dyDescent="0.25">
      <c r="A91" s="89" t="s">
        <v>68</v>
      </c>
      <c r="B91" s="129">
        <f>SUM(H17-H73)</f>
        <v>-6273</v>
      </c>
      <c r="C91" s="129"/>
      <c r="D91" s="119" t="s">
        <v>69</v>
      </c>
    </row>
    <row r="92" spans="1:10" ht="15.75" x14ac:dyDescent="0.25">
      <c r="A92" s="126" t="s">
        <v>70</v>
      </c>
    </row>
    <row r="95" spans="1:10" x14ac:dyDescent="0.25">
      <c r="A95" t="s">
        <v>80</v>
      </c>
    </row>
  </sheetData>
  <mergeCells count="51">
    <mergeCell ref="G26:H26"/>
    <mergeCell ref="G27:H27"/>
    <mergeCell ref="D76:F76"/>
    <mergeCell ref="D77:F77"/>
    <mergeCell ref="D79:F79"/>
    <mergeCell ref="A71:D71"/>
    <mergeCell ref="A54:D54"/>
    <mergeCell ref="A26:F26"/>
    <mergeCell ref="A27:F27"/>
    <mergeCell ref="B4:C4"/>
    <mergeCell ref="B5:C5"/>
    <mergeCell ref="B6:C6"/>
    <mergeCell ref="B8:C8"/>
    <mergeCell ref="B9:C9"/>
    <mergeCell ref="B7:C7"/>
    <mergeCell ref="B10:C10"/>
    <mergeCell ref="B11:C11"/>
    <mergeCell ref="B14:C14"/>
    <mergeCell ref="A17:D17"/>
    <mergeCell ref="B16:C16"/>
    <mergeCell ref="A15:D15"/>
    <mergeCell ref="B13:C13"/>
    <mergeCell ref="B12:C12"/>
    <mergeCell ref="I85:J85"/>
    <mergeCell ref="G23:H23"/>
    <mergeCell ref="A23:D23"/>
    <mergeCell ref="G25:H25"/>
    <mergeCell ref="G20:H20"/>
    <mergeCell ref="A21:B21"/>
    <mergeCell ref="G21:H21"/>
    <mergeCell ref="A22:B22"/>
    <mergeCell ref="G22:H22"/>
    <mergeCell ref="A61:D61"/>
    <mergeCell ref="A75:F75"/>
    <mergeCell ref="A67:D67"/>
    <mergeCell ref="A57:D57"/>
    <mergeCell ref="A73:D73"/>
    <mergeCell ref="G75:H75"/>
    <mergeCell ref="A25:F25"/>
    <mergeCell ref="G87:H87"/>
    <mergeCell ref="B91:C91"/>
    <mergeCell ref="G76:H76"/>
    <mergeCell ref="G77:H77"/>
    <mergeCell ref="G79:H79"/>
    <mergeCell ref="G88:H88"/>
    <mergeCell ref="G84:H84"/>
    <mergeCell ref="G85:H85"/>
    <mergeCell ref="G83:H83"/>
    <mergeCell ref="D78:F78"/>
    <mergeCell ref="G78:H78"/>
    <mergeCell ref="G86:H86"/>
  </mergeCells>
  <pageMargins left="0.25" right="0.25" top="0.75" bottom="0.75" header="0.3" footer="0.3"/>
  <pageSetup paperSize="9" orientation="landscape" r:id="rId1"/>
  <headerFooter differentFirst="1">
    <oddFooter>&amp;C&amp;P</oddFooter>
    <firstHeader>&amp;RPříloha č. 1</firstHeader>
    <firstFooter xml:space="preserve">&amp;C
1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lsindlarova</cp:lastModifiedBy>
  <cp:lastPrinted>2017-12-27T13:33:46Z</cp:lastPrinted>
  <dcterms:created xsi:type="dcterms:W3CDTF">2017-02-23T07:27:54Z</dcterms:created>
  <dcterms:modified xsi:type="dcterms:W3CDTF">2017-12-27T13:33:49Z</dcterms:modified>
</cp:coreProperties>
</file>